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Monday" sheetId="1" r:id="rId1"/>
    <sheet name="Wednesday" sheetId="2" r:id="rId2"/>
    <sheet name="Thursday" sheetId="3" r:id="rId3"/>
  </sheets>
  <definedNames/>
  <calcPr fullCalcOnLoad="1"/>
</workbook>
</file>

<file path=xl/sharedStrings.xml><?xml version="1.0" encoding="utf-8"?>
<sst xmlns="http://schemas.openxmlformats.org/spreadsheetml/2006/main" count="66" uniqueCount="24">
  <si>
    <t>2016 Winter Bowling League at Orland</t>
  </si>
  <si>
    <t xml:space="preserve">Date </t>
  </si>
  <si>
    <t>1st</t>
  </si>
  <si>
    <t>2nd</t>
  </si>
  <si>
    <t>3rd</t>
  </si>
  <si>
    <t>Series</t>
  </si>
  <si>
    <t>Avg</t>
  </si>
  <si>
    <t>Win</t>
  </si>
  <si>
    <t>Lose</t>
  </si>
  <si>
    <t>Paid</t>
  </si>
  <si>
    <t>Won</t>
  </si>
  <si>
    <t>1st &gt; 200</t>
  </si>
  <si>
    <t>2nd &gt; 200</t>
  </si>
  <si>
    <t>3rd &gt; 200</t>
  </si>
  <si>
    <t>Series &gt; 600</t>
  </si>
  <si>
    <t>Series &gt; 700</t>
  </si>
  <si>
    <t>Over Avg</t>
  </si>
  <si>
    <t>Total</t>
  </si>
  <si>
    <t>Average</t>
  </si>
  <si>
    <t>Highest</t>
  </si>
  <si>
    <t>Lowest</t>
  </si>
  <si>
    <t>Count</t>
  </si>
  <si>
    <t>2016 Winter Bowling League at El Mar</t>
  </si>
  <si>
    <t>2016 Winter Bowling League at Centennial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</si>
</sst>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"/>
    <numFmt numFmtId="166" formatCode="0"/>
    <numFmt numFmtId="167" formatCode="\$#,##0"/>
    <numFmt numFmtId="168" formatCode="_(\$* #,##0.00_);_(\$* \(#,##0.00\);_(\$* \-??_);_(@_)"/>
    <numFmt numFmtId="169" formatCode="M/D/YYYY"/>
    <numFmt numFmtId="170" formatCode="M/D/YY;@"/>
    <numFmt numFmtId="171" formatCode="\$#,##0.00"/>
    <numFmt numFmtId="172" formatCode="#,##0"/>
  </numFmts>
  <fonts count="7">
    <font>
      <sz val="10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b/>
      <sz val="10"/>
      <color indexed="6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17" applyNumberFormat="1" applyFont="1" applyFill="1" applyBorder="1" applyAlignment="1" applyProtection="1">
      <alignment horizontal="center"/>
      <protection/>
    </xf>
    <xf numFmtId="169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7" fontId="0" fillId="0" borderId="0" xfId="17" applyNumberFormat="1" applyFont="1" applyFill="1" applyBorder="1" applyAlignment="1" applyProtection="1">
      <alignment horizontal="center"/>
      <protection/>
    </xf>
    <xf numFmtId="167" fontId="0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4" fontId="3" fillId="0" borderId="0" xfId="0" applyFont="1" applyAlignment="1">
      <alignment/>
    </xf>
    <xf numFmtId="166" fontId="4" fillId="0" borderId="0" xfId="0" applyNumberFormat="1" applyFont="1" applyAlignment="1">
      <alignment horizontal="center"/>
    </xf>
    <xf numFmtId="164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4" fontId="4" fillId="0" borderId="0" xfId="0" applyFont="1" applyAlignment="1">
      <alignment/>
    </xf>
    <xf numFmtId="170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71" fontId="0" fillId="0" borderId="0" xfId="0" applyNumberFormat="1" applyFont="1" applyAlignment="1">
      <alignment horizontal="center"/>
    </xf>
    <xf numFmtId="165" fontId="0" fillId="0" borderId="0" xfId="2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Alignment="1">
      <alignment horizontal="center"/>
    </xf>
    <xf numFmtId="166" fontId="4" fillId="0" borderId="0" xfId="17" applyNumberFormat="1" applyFont="1" applyFill="1" applyBorder="1" applyAlignment="1" applyProtection="1">
      <alignment horizontal="center"/>
      <protection/>
    </xf>
    <xf numFmtId="165" fontId="4" fillId="0" borderId="0" xfId="17" applyNumberFormat="1" applyFont="1" applyFill="1" applyBorder="1" applyAlignment="1" applyProtection="1">
      <alignment horizontal="center"/>
      <protection/>
    </xf>
    <xf numFmtId="166" fontId="6" fillId="0" borderId="0" xfId="17" applyNumberFormat="1" applyFont="1" applyFill="1" applyBorder="1" applyAlignment="1" applyProtection="1">
      <alignment horizontal="center"/>
      <protection/>
    </xf>
    <xf numFmtId="165" fontId="6" fillId="0" borderId="0" xfId="17" applyNumberFormat="1" applyFont="1" applyFill="1" applyBorder="1" applyAlignment="1" applyProtection="1">
      <alignment horizontal="center"/>
      <protection/>
    </xf>
    <xf numFmtId="170" fontId="0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3"/>
  <sheetViews>
    <sheetView workbookViewId="0" topLeftCell="A1">
      <selection activeCell="J36" activeCellId="1" sqref="K39:P39 J36"/>
    </sheetView>
  </sheetViews>
  <sheetFormatPr defaultColWidth="9.140625" defaultRowHeight="12.75"/>
  <cols>
    <col min="1" max="1" width="10.140625" style="1" customWidth="1"/>
    <col min="2" max="5" width="9.140625" style="1" customWidth="1"/>
    <col min="6" max="6" width="10.7109375" style="2" customWidth="1"/>
    <col min="7" max="7" width="9.57421875" style="3" customWidth="1"/>
    <col min="8" max="8" width="9.140625" style="3" customWidth="1"/>
    <col min="9" max="10" width="12.00390625" style="4" customWidth="1"/>
    <col min="11" max="11" width="9.140625" style="5" customWidth="1"/>
    <col min="12" max="253" width="9.140625" style="1" customWidth="1"/>
    <col min="254" max="16384" width="11.57421875" style="0" customWidth="1"/>
  </cols>
  <sheetData>
    <row r="1" ht="12.75">
      <c r="A1" s="6" t="s">
        <v>0</v>
      </c>
    </row>
    <row r="3" spans="1:16" ht="12.7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9" t="s">
        <v>7</v>
      </c>
      <c r="H3" s="9" t="s">
        <v>8</v>
      </c>
      <c r="I3" s="10" t="s">
        <v>9</v>
      </c>
      <c r="J3" s="10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</row>
    <row r="4" spans="1:16" ht="12.75">
      <c r="A4" s="11">
        <v>42625</v>
      </c>
      <c r="B4" s="5">
        <v>279</v>
      </c>
      <c r="C4" s="5">
        <v>212</v>
      </c>
      <c r="D4" s="5">
        <v>179</v>
      </c>
      <c r="E4" s="5">
        <f>SUM(B4:D4)</f>
        <v>670</v>
      </c>
      <c r="F4" s="12">
        <f>AVERAGE($B$4:D4)</f>
        <v>223.33333333333334</v>
      </c>
      <c r="G4" s="13">
        <v>5</v>
      </c>
      <c r="H4" s="13">
        <v>2</v>
      </c>
      <c r="I4" s="14">
        <v>42</v>
      </c>
      <c r="J4" s="14">
        <v>0</v>
      </c>
      <c r="K4" s="5">
        <f>IF(B4&gt;199,1,0)</f>
        <v>1</v>
      </c>
      <c r="L4" s="5">
        <f>IF(C4&gt;199,1,0)</f>
        <v>1</v>
      </c>
      <c r="M4" s="5">
        <f>IF(D4&gt;199,1,0)</f>
        <v>0</v>
      </c>
      <c r="N4" s="5">
        <f>IF(E4&gt;600,1,0)</f>
        <v>1</v>
      </c>
      <c r="O4" s="5">
        <f>IF(E4&gt;700,1,0)</f>
        <v>0</v>
      </c>
      <c r="P4" s="5"/>
    </row>
    <row r="5" spans="1:16" ht="12.75">
      <c r="A5" s="11">
        <f>A4+7</f>
        <v>42632</v>
      </c>
      <c r="B5" s="5">
        <v>230</v>
      </c>
      <c r="C5" s="5">
        <v>237</v>
      </c>
      <c r="D5" s="5">
        <v>184</v>
      </c>
      <c r="E5" s="5">
        <f>SUM(B5:D5)</f>
        <v>651</v>
      </c>
      <c r="F5" s="12">
        <f>AVERAGE($B$4:D5)</f>
        <v>220.16666666666666</v>
      </c>
      <c r="G5" s="13">
        <v>5</v>
      </c>
      <c r="H5" s="13">
        <v>2</v>
      </c>
      <c r="I5" s="14">
        <v>42</v>
      </c>
      <c r="J5" s="14">
        <v>0</v>
      </c>
      <c r="K5" s="5">
        <f>IF(B5&gt;199,K4+1,K4)</f>
        <v>2</v>
      </c>
      <c r="L5" s="5">
        <f>IF(C5&gt;199,L4+1,L4)</f>
        <v>2</v>
      </c>
      <c r="M5" s="5">
        <f>IF(D5&gt;199,M4+1,M4)</f>
        <v>0</v>
      </c>
      <c r="N5" s="5">
        <f>IF(E5&gt;599,N4+1,N4)</f>
        <v>2</v>
      </c>
      <c r="O5" s="5">
        <f>IF(E5&gt;699,O4+1,O4)</f>
        <v>0</v>
      </c>
      <c r="P5" s="5" t="str">
        <f>IF(E5&gt;(F4*3),"Y","N")</f>
        <v>N</v>
      </c>
    </row>
    <row r="6" spans="1:16" ht="12.75">
      <c r="A6" s="11">
        <f>A5+7</f>
        <v>42639</v>
      </c>
      <c r="B6" s="5">
        <v>219</v>
      </c>
      <c r="C6" s="5">
        <v>227</v>
      </c>
      <c r="D6" s="5">
        <v>200</v>
      </c>
      <c r="E6" s="5">
        <f>SUM(B6:D6)</f>
        <v>646</v>
      </c>
      <c r="F6" s="12">
        <f>AVERAGE($B$4:D6)</f>
        <v>218.55555555555554</v>
      </c>
      <c r="G6" s="13">
        <v>7</v>
      </c>
      <c r="H6" s="13">
        <v>0</v>
      </c>
      <c r="I6" s="14">
        <v>32</v>
      </c>
      <c r="J6" s="14">
        <v>0</v>
      </c>
      <c r="K6" s="5">
        <f>IF(B6&gt;199,K5+1,K5)</f>
        <v>3</v>
      </c>
      <c r="L6" s="5">
        <f>IF(C6&gt;199,L5+1,L5)</f>
        <v>3</v>
      </c>
      <c r="M6" s="5">
        <f>IF(D6&gt;199,M5+1,M5)</f>
        <v>1</v>
      </c>
      <c r="N6" s="5">
        <f>IF(E6&gt;599,N5+1,N5)</f>
        <v>3</v>
      </c>
      <c r="O6" s="5">
        <f>IF(E6&gt;699,O5+1,O5)</f>
        <v>0</v>
      </c>
      <c r="P6" s="5" t="str">
        <f>IF(E6&gt;(F5*3),"Y","N")</f>
        <v>N</v>
      </c>
    </row>
    <row r="7" spans="1:16" ht="12.75">
      <c r="A7" s="11">
        <f>A6+7</f>
        <v>42646</v>
      </c>
      <c r="B7" s="5">
        <v>200</v>
      </c>
      <c r="C7" s="5">
        <v>225</v>
      </c>
      <c r="D7" s="5">
        <v>192</v>
      </c>
      <c r="E7" s="5">
        <f>SUM(B7:D7)</f>
        <v>617</v>
      </c>
      <c r="F7" s="12">
        <f>AVERAGE($B$4:D7)</f>
        <v>215.33333333333334</v>
      </c>
      <c r="G7" s="13">
        <v>2</v>
      </c>
      <c r="H7" s="13">
        <v>5</v>
      </c>
      <c r="I7" s="14">
        <v>32</v>
      </c>
      <c r="J7" s="14">
        <v>0</v>
      </c>
      <c r="K7" s="5">
        <f>IF(B7&gt;199,K6+1,K6)</f>
        <v>4</v>
      </c>
      <c r="L7" s="5">
        <f>IF(C7&gt;199,L6+1,L6)</f>
        <v>4</v>
      </c>
      <c r="M7" s="5">
        <f>IF(D7&gt;199,M6+1,M6)</f>
        <v>1</v>
      </c>
      <c r="N7" s="5">
        <f>IF(E7&gt;599,N6+1,N6)</f>
        <v>4</v>
      </c>
      <c r="O7" s="5">
        <f>IF(E7&gt;699,O6+1,O6)</f>
        <v>0</v>
      </c>
      <c r="P7" s="5" t="str">
        <f>IF(E7&gt;(F6*3),"Y","N")</f>
        <v>N</v>
      </c>
    </row>
    <row r="8" spans="1:16" ht="12.75">
      <c r="A8" s="11">
        <f>A7+7</f>
        <v>42653</v>
      </c>
      <c r="B8" s="5">
        <v>264</v>
      </c>
      <c r="C8" s="5">
        <v>195</v>
      </c>
      <c r="D8" s="5">
        <v>155</v>
      </c>
      <c r="E8" s="5">
        <f>SUM(B8:D8)</f>
        <v>614</v>
      </c>
      <c r="F8" s="12">
        <f>AVERAGE($B$4:D8)</f>
        <v>213.2</v>
      </c>
      <c r="G8" s="13">
        <v>5</v>
      </c>
      <c r="H8" s="13">
        <v>2</v>
      </c>
      <c r="I8" s="14">
        <v>32</v>
      </c>
      <c r="J8" s="14">
        <v>0</v>
      </c>
      <c r="K8" s="5">
        <f>IF(B8&gt;199,K7+1,K7)</f>
        <v>5</v>
      </c>
      <c r="L8" s="5">
        <f>IF(C8&gt;199,L7+1,L7)</f>
        <v>4</v>
      </c>
      <c r="M8" s="5">
        <f>IF(D8&gt;199,M7+1,M7)</f>
        <v>1</v>
      </c>
      <c r="N8" s="5">
        <f>IF(E8&gt;599,N7+1,N7)</f>
        <v>5</v>
      </c>
      <c r="O8" s="5">
        <f>IF(E8&gt;699,O7+1,O7)</f>
        <v>0</v>
      </c>
      <c r="P8" s="5" t="str">
        <f>IF(E8&gt;(F7*3),"Y","N")</f>
        <v>N</v>
      </c>
    </row>
    <row r="9" spans="1:16" ht="12.75">
      <c r="A9" s="11">
        <f>A8+7</f>
        <v>42660</v>
      </c>
      <c r="B9" s="5">
        <v>246</v>
      </c>
      <c r="C9" s="5">
        <v>246</v>
      </c>
      <c r="D9" s="5">
        <v>195</v>
      </c>
      <c r="E9" s="5">
        <f>SUM(B9:D9)</f>
        <v>687</v>
      </c>
      <c r="F9" s="12">
        <f>AVERAGE($B$4:D9)</f>
        <v>215.83333333333334</v>
      </c>
      <c r="G9" s="13">
        <v>5</v>
      </c>
      <c r="H9" s="13">
        <v>2</v>
      </c>
      <c r="I9" s="14">
        <v>32</v>
      </c>
      <c r="J9" s="14">
        <v>0</v>
      </c>
      <c r="K9" s="5">
        <f>IF(B9&gt;199,K8+1,K8)</f>
        <v>6</v>
      </c>
      <c r="L9" s="5">
        <f>IF(C9&gt;199,L8+1,L8)</f>
        <v>5</v>
      </c>
      <c r="M9" s="5">
        <f>IF(D9&gt;199,M8+1,M8)</f>
        <v>1</v>
      </c>
      <c r="N9" s="5">
        <f>IF(E9&gt;599,N8+1,N8)</f>
        <v>6</v>
      </c>
      <c r="O9" s="5">
        <f>IF(E9&gt;699,O8+1,O8)</f>
        <v>0</v>
      </c>
      <c r="P9" s="5" t="str">
        <f>IF(E9&gt;(F8*3),"Y","N")</f>
        <v>Y</v>
      </c>
    </row>
    <row r="10" spans="1:16" ht="12.75">
      <c r="A10" s="11">
        <f>A9+7</f>
        <v>42667</v>
      </c>
      <c r="B10" s="5">
        <v>245</v>
      </c>
      <c r="C10" s="5">
        <v>237</v>
      </c>
      <c r="D10" s="5">
        <v>211</v>
      </c>
      <c r="E10" s="5">
        <f>SUM(B10:D10)</f>
        <v>693</v>
      </c>
      <c r="F10" s="12">
        <f>AVERAGE($B$4:D10)</f>
        <v>218</v>
      </c>
      <c r="G10" s="13">
        <v>7</v>
      </c>
      <c r="H10" s="13">
        <v>0</v>
      </c>
      <c r="I10" s="14">
        <v>32</v>
      </c>
      <c r="J10" s="14">
        <v>0</v>
      </c>
      <c r="K10" s="5">
        <f>IF(B10&gt;199,K9+1,K9)</f>
        <v>7</v>
      </c>
      <c r="L10" s="5">
        <f>IF(C10&gt;199,L9+1,L9)</f>
        <v>6</v>
      </c>
      <c r="M10" s="5">
        <f>IF(D10&gt;199,M9+1,M9)</f>
        <v>2</v>
      </c>
      <c r="N10" s="5">
        <f>IF(E10&gt;599,N9+1,N9)</f>
        <v>7</v>
      </c>
      <c r="O10" s="5">
        <f>IF(E10&gt;699,O9+1,O9)</f>
        <v>0</v>
      </c>
      <c r="P10" s="5" t="str">
        <f>IF(E10&gt;(F9*3),"Y","N")</f>
        <v>Y</v>
      </c>
    </row>
    <row r="11" spans="1:16" ht="12.75">
      <c r="A11" s="11">
        <f>A10+7</f>
        <v>42674</v>
      </c>
      <c r="B11" s="5">
        <v>215</v>
      </c>
      <c r="C11" s="5">
        <v>268</v>
      </c>
      <c r="D11" s="5">
        <v>179</v>
      </c>
      <c r="E11" s="5">
        <f>SUM(B11:D11)</f>
        <v>662</v>
      </c>
      <c r="F11" s="12">
        <f>AVERAGE($B$4:D11)</f>
        <v>218.33333333333334</v>
      </c>
      <c r="G11" s="13">
        <v>2</v>
      </c>
      <c r="H11" s="13">
        <v>5</v>
      </c>
      <c r="I11" s="14">
        <v>22</v>
      </c>
      <c r="J11" s="14">
        <v>10</v>
      </c>
      <c r="K11" s="5">
        <f>IF(B11&gt;199,K10+1,K10)</f>
        <v>8</v>
      </c>
      <c r="L11" s="5">
        <f>IF(C11&gt;199,L10+1,L10)</f>
        <v>7</v>
      </c>
      <c r="M11" s="5">
        <f>IF(D11&gt;199,M10+1,M10)</f>
        <v>2</v>
      </c>
      <c r="N11" s="5">
        <f>IF(E11&gt;599,N10+1,N10)</f>
        <v>8</v>
      </c>
      <c r="O11" s="5">
        <f>IF(E11&gt;699,O10+1,O10)</f>
        <v>0</v>
      </c>
      <c r="P11" s="5" t="str">
        <f>IF(E11&gt;(F10*3),"Y","N")</f>
        <v>Y</v>
      </c>
    </row>
    <row r="12" spans="1:16" ht="12.75">
      <c r="A12" s="11">
        <f>A11+7</f>
        <v>42681</v>
      </c>
      <c r="B12" s="5">
        <v>208</v>
      </c>
      <c r="C12" s="5">
        <v>222</v>
      </c>
      <c r="D12" s="5">
        <v>205</v>
      </c>
      <c r="E12" s="5">
        <f>SUM(B12:D12)</f>
        <v>635</v>
      </c>
      <c r="F12" s="12">
        <f>AVERAGE($B$4:D12)</f>
        <v>217.59259259259258</v>
      </c>
      <c r="G12" s="13">
        <v>7</v>
      </c>
      <c r="H12" s="13">
        <v>0</v>
      </c>
      <c r="I12" s="14">
        <v>22</v>
      </c>
      <c r="J12" s="14">
        <v>20</v>
      </c>
      <c r="K12" s="5">
        <f>IF(B12&gt;199,K11+1,K11)</f>
        <v>9</v>
      </c>
      <c r="L12" s="5">
        <f>IF(C12&gt;199,L11+1,L11)</f>
        <v>8</v>
      </c>
      <c r="M12" s="5">
        <f>IF(D12&gt;199,M11+1,M11)</f>
        <v>3</v>
      </c>
      <c r="N12" s="5">
        <f>IF(E12&gt;599,N11+1,N11)</f>
        <v>9</v>
      </c>
      <c r="O12" s="5">
        <f>IF(E12&gt;699,O11+1,O11)</f>
        <v>0</v>
      </c>
      <c r="P12" s="5" t="str">
        <f>IF(E12&gt;(F11*3),"Y","N")</f>
        <v>N</v>
      </c>
    </row>
    <row r="13" spans="1:16" ht="12.75">
      <c r="A13" s="11">
        <f>A12+7</f>
        <v>42688</v>
      </c>
      <c r="B13" s="5">
        <v>210</v>
      </c>
      <c r="C13" s="5">
        <v>212</v>
      </c>
      <c r="D13" s="5">
        <v>159</v>
      </c>
      <c r="E13" s="5">
        <f>SUM(B13:D13)</f>
        <v>581</v>
      </c>
      <c r="F13" s="12">
        <f>AVERAGE($B$4:D13)</f>
        <v>215.2</v>
      </c>
      <c r="G13" s="13">
        <v>2</v>
      </c>
      <c r="H13" s="13">
        <v>5</v>
      </c>
      <c r="I13" s="14">
        <v>22</v>
      </c>
      <c r="J13" s="14">
        <v>0</v>
      </c>
      <c r="K13" s="5">
        <f>IF(B13&gt;199,K12+1,K12)</f>
        <v>10</v>
      </c>
      <c r="L13" s="5">
        <f>IF(C13&gt;199,L12+1,L12)</f>
        <v>9</v>
      </c>
      <c r="M13" s="5">
        <f>IF(D13&gt;199,M12+1,M12)</f>
        <v>3</v>
      </c>
      <c r="N13" s="5">
        <f>IF(E13&gt;599,N12+1,N12)</f>
        <v>9</v>
      </c>
      <c r="O13" s="5">
        <f>IF(E13&gt;699,O12+1,O12)</f>
        <v>0</v>
      </c>
      <c r="P13" s="5" t="str">
        <f>IF(E13&gt;(F12*3),"Y","N")</f>
        <v>N</v>
      </c>
    </row>
    <row r="14" spans="1:16" ht="12.75">
      <c r="A14" s="11">
        <f>A13+7</f>
        <v>42695</v>
      </c>
      <c r="B14" s="13">
        <v>278</v>
      </c>
      <c r="C14" s="5">
        <v>299</v>
      </c>
      <c r="D14" s="5">
        <v>268</v>
      </c>
      <c r="E14" s="5">
        <f>SUM(B14:D14)</f>
        <v>845</v>
      </c>
      <c r="F14" s="12">
        <f>AVERAGE($B$4:D14)</f>
        <v>221.24242424242425</v>
      </c>
      <c r="G14" s="13">
        <v>7</v>
      </c>
      <c r="H14" s="13">
        <v>0</v>
      </c>
      <c r="I14" s="15">
        <v>31</v>
      </c>
      <c r="J14" s="15">
        <v>100</v>
      </c>
      <c r="K14" s="5">
        <f>IF(B14&gt;199,K13+1,K13)</f>
        <v>11</v>
      </c>
      <c r="L14" s="5">
        <f>IF(C14&gt;199,L13+1,L13)</f>
        <v>10</v>
      </c>
      <c r="M14" s="5">
        <f>IF(D14&gt;199,M13+1,M13)</f>
        <v>4</v>
      </c>
      <c r="N14" s="5">
        <f>IF(E14&gt;599,N13+1,N13)</f>
        <v>10</v>
      </c>
      <c r="O14" s="5">
        <f>IF(E14&gt;699,O13+1,O13)</f>
        <v>1</v>
      </c>
      <c r="P14" s="5" t="str">
        <f>IF(E14&gt;(F13*3),"Y","N")</f>
        <v>Y</v>
      </c>
    </row>
    <row r="15" spans="1:16" s="21" customFormat="1" ht="12.75">
      <c r="A15" s="16">
        <f>A14+7</f>
        <v>42702</v>
      </c>
      <c r="B15" s="17">
        <v>226</v>
      </c>
      <c r="C15" s="18">
        <v>258</v>
      </c>
      <c r="D15" s="18">
        <v>209</v>
      </c>
      <c r="E15" s="5">
        <f>SUM(B15:D15)</f>
        <v>693</v>
      </c>
      <c r="F15" s="19">
        <f>AVERAGE($B$4:D15)</f>
        <v>222.05555555555554</v>
      </c>
      <c r="G15" s="13">
        <v>7</v>
      </c>
      <c r="H15" s="13">
        <v>0</v>
      </c>
      <c r="I15" s="20">
        <v>31</v>
      </c>
      <c r="J15" s="20">
        <v>0</v>
      </c>
      <c r="K15" s="18">
        <f>IF(B15&gt;199,K14+1,K14)</f>
        <v>12</v>
      </c>
      <c r="L15" s="18">
        <f>IF(C15&gt;199,L14+1,L14)</f>
        <v>11</v>
      </c>
      <c r="M15" s="18">
        <f>IF(D15&gt;199,M14+1,M14)</f>
        <v>5</v>
      </c>
      <c r="N15" s="18">
        <f>IF(E15&gt;599,N14+1,N14)</f>
        <v>11</v>
      </c>
      <c r="O15" s="18">
        <f>IF(E15&gt;699,O14+1,O14)</f>
        <v>1</v>
      </c>
      <c r="P15" s="18" t="str">
        <f>IF(E15&gt;(F14*3),"Y","N")</f>
        <v>Y</v>
      </c>
    </row>
    <row r="16" spans="1:16" s="21" customFormat="1" ht="12.75">
      <c r="A16" s="16">
        <f>A15+7</f>
        <v>42709</v>
      </c>
      <c r="B16" s="17">
        <v>237</v>
      </c>
      <c r="C16" s="18">
        <v>226</v>
      </c>
      <c r="D16" s="18">
        <v>246</v>
      </c>
      <c r="E16" s="5">
        <f>SUM(B16:D16)</f>
        <v>709</v>
      </c>
      <c r="F16" s="19">
        <f>AVERAGE($B$4:D16)</f>
        <v>223.15384615384616</v>
      </c>
      <c r="G16" s="13">
        <v>7</v>
      </c>
      <c r="H16" s="13">
        <v>0</v>
      </c>
      <c r="I16" s="20">
        <v>31</v>
      </c>
      <c r="J16" s="20">
        <v>0</v>
      </c>
      <c r="K16" s="18">
        <f>IF(B16&gt;199,K15+1,K15)</f>
        <v>13</v>
      </c>
      <c r="L16" s="18">
        <f>IF(C16&gt;199,L15+1,L15)</f>
        <v>12</v>
      </c>
      <c r="M16" s="18">
        <f>IF(D16&gt;199,M15+1,M15)</f>
        <v>6</v>
      </c>
      <c r="N16" s="18">
        <f>IF(E16&gt;599,N15+1,N15)</f>
        <v>12</v>
      </c>
      <c r="O16" s="18">
        <f>IF(E16&gt;699,O15+1,O15)</f>
        <v>2</v>
      </c>
      <c r="P16" s="18" t="str">
        <f>IF(E16&gt;(F15*3),"Y","N")</f>
        <v>Y</v>
      </c>
    </row>
    <row r="17" spans="1:16" s="21" customFormat="1" ht="12.75">
      <c r="A17" s="16">
        <f>A16+7</f>
        <v>42716</v>
      </c>
      <c r="B17" s="17"/>
      <c r="C17" s="18"/>
      <c r="D17" s="18"/>
      <c r="E17"/>
      <c r="F17" s="19">
        <f>AVERAGE($B$4:D17)</f>
        <v>223.15384615384616</v>
      </c>
      <c r="G17" s="13">
        <v>7</v>
      </c>
      <c r="H17" s="13">
        <v>0</v>
      </c>
      <c r="I17" s="20">
        <v>0</v>
      </c>
      <c r="J17" s="20">
        <v>0</v>
      </c>
      <c r="K17" s="18">
        <f>IF(B17&gt;199,K16+1,K16)</f>
        <v>13</v>
      </c>
      <c r="L17" s="18">
        <f>IF(C17&gt;199,L16+1,L16)</f>
        <v>12</v>
      </c>
      <c r="M17" s="18">
        <f>IF(D17&gt;199,M16+1,M16)</f>
        <v>6</v>
      </c>
      <c r="N17" s="18">
        <f>IF(E17&gt;599,N16+1,N16)</f>
        <v>12</v>
      </c>
      <c r="O17" s="18">
        <f>IF(E17&gt;699,O16+1,O16)</f>
        <v>2</v>
      </c>
      <c r="P17" s="18" t="str">
        <f>IF(E17&gt;(F16*3),"Y","N")</f>
        <v>N</v>
      </c>
    </row>
    <row r="18" spans="1:16" s="21" customFormat="1" ht="12.75">
      <c r="A18" s="16">
        <f>A17+7</f>
        <v>42723</v>
      </c>
      <c r="B18" s="17">
        <v>207</v>
      </c>
      <c r="C18" s="18">
        <v>232</v>
      </c>
      <c r="D18" s="18">
        <v>171</v>
      </c>
      <c r="E18" s="5">
        <f>SUM(B18:D18)</f>
        <v>610</v>
      </c>
      <c r="F18" s="19">
        <f>AVERAGE($B$4:D18)</f>
        <v>221.73809523809524</v>
      </c>
      <c r="G18" s="13">
        <v>2</v>
      </c>
      <c r="H18" s="13">
        <v>5</v>
      </c>
      <c r="I18" s="20">
        <v>51</v>
      </c>
      <c r="J18" s="20">
        <v>9</v>
      </c>
      <c r="K18" s="18">
        <f>IF(B18&gt;199,K17+1,K17)</f>
        <v>14</v>
      </c>
      <c r="L18" s="18">
        <f>IF(C18&gt;199,L17+1,L17)</f>
        <v>13</v>
      </c>
      <c r="M18" s="18">
        <f>IF(D18&gt;199,M17+1,M17)</f>
        <v>6</v>
      </c>
      <c r="N18" s="18">
        <f>IF(E18&gt;599,N17+1,N17)</f>
        <v>13</v>
      </c>
      <c r="O18" s="18">
        <f>IF(E18&gt;699,O17+1,O17)</f>
        <v>2</v>
      </c>
      <c r="P18" s="18" t="str">
        <f>IF(E18&gt;(F17*3),"Y","N")</f>
        <v>N</v>
      </c>
    </row>
    <row r="19" spans="1:16" s="21" customFormat="1" ht="12.75">
      <c r="A19" s="16">
        <f>A18+7</f>
        <v>42730</v>
      </c>
      <c r="B19" s="17">
        <v>223</v>
      </c>
      <c r="C19" s="18">
        <v>236</v>
      </c>
      <c r="D19" s="18">
        <v>225</v>
      </c>
      <c r="E19" s="5">
        <f>SUM(B19:D19)</f>
        <v>684</v>
      </c>
      <c r="F19" s="19">
        <f>AVERAGE($B$4:D19)</f>
        <v>222.15555555555557</v>
      </c>
      <c r="G19" s="13">
        <v>5</v>
      </c>
      <c r="H19" s="13">
        <v>2</v>
      </c>
      <c r="I19" s="20">
        <v>23</v>
      </c>
      <c r="J19" s="20">
        <v>13</v>
      </c>
      <c r="K19" s="18">
        <f>IF(B19&gt;199,K18+1,K18)</f>
        <v>15</v>
      </c>
      <c r="L19" s="18">
        <f>IF(C19&gt;199,L18+1,L18)</f>
        <v>14</v>
      </c>
      <c r="M19" s="18">
        <f>IF(D19&gt;199,M18+1,M18)</f>
        <v>7</v>
      </c>
      <c r="N19" s="18">
        <f>IF(E19&gt;599,N18+1,N18)</f>
        <v>14</v>
      </c>
      <c r="O19" s="18">
        <f>IF(E19&gt;699,O18+1,O18)</f>
        <v>2</v>
      </c>
      <c r="P19" s="18" t="str">
        <f>IF(E19&gt;(F18*3),"Y","N")</f>
        <v>Y</v>
      </c>
    </row>
    <row r="20" spans="1:16" s="21" customFormat="1" ht="12.75">
      <c r="A20" s="16">
        <f>A19+7</f>
        <v>42737</v>
      </c>
      <c r="B20" s="17">
        <v>255</v>
      </c>
      <c r="C20" s="18">
        <v>214</v>
      </c>
      <c r="D20" s="18">
        <v>248</v>
      </c>
      <c r="E20" s="5">
        <f>SUM(B20:D20)</f>
        <v>717</v>
      </c>
      <c r="F20" s="19">
        <f>AVERAGE($B$4:D20)</f>
        <v>223.20833333333334</v>
      </c>
      <c r="G20" s="13">
        <v>5</v>
      </c>
      <c r="H20" s="13">
        <v>2</v>
      </c>
      <c r="I20" s="20">
        <v>23</v>
      </c>
      <c r="J20" s="20">
        <v>19</v>
      </c>
      <c r="K20" s="18">
        <f>IF(B20&gt;199,K19+1,K19)</f>
        <v>16</v>
      </c>
      <c r="L20" s="18">
        <f>IF(C20&gt;199,L19+1,L19)</f>
        <v>15</v>
      </c>
      <c r="M20" s="18">
        <f>IF(D20&gt;199,M19+1,M19)</f>
        <v>8</v>
      </c>
      <c r="N20" s="18">
        <f>IF(E20&gt;599,N19+1,N19)</f>
        <v>15</v>
      </c>
      <c r="O20" s="18">
        <f>IF(E20&gt;699,O19+1,O19)</f>
        <v>3</v>
      </c>
      <c r="P20" s="18" t="str">
        <f>IF(E20&gt;(F19*3),"Y","N")</f>
        <v>Y</v>
      </c>
    </row>
    <row r="21" spans="1:16" s="21" customFormat="1" ht="12.75">
      <c r="A21" s="16">
        <f>A20+7</f>
        <v>42744</v>
      </c>
      <c r="B21" s="17">
        <v>213</v>
      </c>
      <c r="C21" s="18">
        <v>237</v>
      </c>
      <c r="D21" s="18">
        <v>279</v>
      </c>
      <c r="E21" s="5">
        <f>SUM(B21:D21)</f>
        <v>729</v>
      </c>
      <c r="F21" s="19">
        <f>AVERAGE($B$4:D21)</f>
        <v>224.37254901960785</v>
      </c>
      <c r="G21" s="13">
        <v>5</v>
      </c>
      <c r="H21" s="13">
        <v>2</v>
      </c>
      <c r="I21" s="20">
        <v>10</v>
      </c>
      <c r="J21" s="20">
        <v>0</v>
      </c>
      <c r="K21" s="18">
        <f>IF(B21&gt;199,K20+1,K20)</f>
        <v>17</v>
      </c>
      <c r="L21" s="18">
        <f>IF(C21&gt;199,L20+1,L20)</f>
        <v>16</v>
      </c>
      <c r="M21" s="18">
        <f>IF(D21&gt;199,M20+1,M20)</f>
        <v>9</v>
      </c>
      <c r="N21" s="18">
        <f>IF(E21&gt;599,N20+1,N20)</f>
        <v>16</v>
      </c>
      <c r="O21" s="18">
        <f>IF(E21&gt;699,O20+1,O20)</f>
        <v>4</v>
      </c>
      <c r="P21" s="18" t="str">
        <f>IF(E21&gt;(F20*3),"Y","N")</f>
        <v>Y</v>
      </c>
    </row>
    <row r="22" spans="1:16" s="21" customFormat="1" ht="12.75">
      <c r="A22" s="16">
        <f>A21+7</f>
        <v>42751</v>
      </c>
      <c r="B22" s="17">
        <v>225</v>
      </c>
      <c r="C22" s="18">
        <v>228</v>
      </c>
      <c r="D22" s="18">
        <v>255</v>
      </c>
      <c r="E22" s="5">
        <f>SUM(B22:D22)</f>
        <v>708</v>
      </c>
      <c r="F22" s="19">
        <f>AVERAGE($B$4:D22)</f>
        <v>225.0185185185185</v>
      </c>
      <c r="G22" s="13">
        <v>5</v>
      </c>
      <c r="H22" s="13">
        <v>2</v>
      </c>
      <c r="I22" s="20">
        <v>41</v>
      </c>
      <c r="J22" s="20">
        <v>0</v>
      </c>
      <c r="K22" s="18">
        <f>IF(B22&gt;199,K21+1,K21)</f>
        <v>18</v>
      </c>
      <c r="L22" s="18">
        <f>IF(C22&gt;199,L21+1,L21)</f>
        <v>17</v>
      </c>
      <c r="M22" s="18">
        <f>IF(D22&gt;199,M21+1,M21)</f>
        <v>10</v>
      </c>
      <c r="N22" s="18">
        <f>IF(E22&gt;599,N21+1,N21)</f>
        <v>17</v>
      </c>
      <c r="O22" s="18">
        <f>IF(E22&gt;699,O21+1,O21)</f>
        <v>5</v>
      </c>
      <c r="P22" s="18" t="str">
        <f>IF(E22&gt;(F21*3),"Y","N")</f>
        <v>Y</v>
      </c>
    </row>
    <row r="23" spans="1:16" s="21" customFormat="1" ht="12.75">
      <c r="A23" s="16">
        <f>A22+7</f>
        <v>42758</v>
      </c>
      <c r="B23" s="17">
        <v>209</v>
      </c>
      <c r="C23" s="18">
        <v>224</v>
      </c>
      <c r="D23" s="18">
        <v>225</v>
      </c>
      <c r="E23" s="5">
        <f>SUM(B23:D23)</f>
        <v>658</v>
      </c>
      <c r="F23" s="19">
        <f>AVERAGE($B$4:D23)</f>
        <v>224.71929824561403</v>
      </c>
      <c r="G23" s="13">
        <v>5</v>
      </c>
      <c r="H23" s="13">
        <v>2</v>
      </c>
      <c r="I23" s="20">
        <v>32</v>
      </c>
      <c r="J23" s="20">
        <v>0</v>
      </c>
      <c r="K23" s="18">
        <f>IF(B23&gt;199,K22+1,K22)</f>
        <v>19</v>
      </c>
      <c r="L23" s="18">
        <f>IF(C23&gt;199,L22+1,L22)</f>
        <v>18</v>
      </c>
      <c r="M23" s="18">
        <f>IF(D23&gt;199,M22+1,M22)</f>
        <v>11</v>
      </c>
      <c r="N23" s="18">
        <f>IF(E23&gt;599,N22+1,N22)</f>
        <v>18</v>
      </c>
      <c r="O23" s="18">
        <f>IF(E23&gt;699,O22+1,O22)</f>
        <v>5</v>
      </c>
      <c r="P23" s="18" t="str">
        <f>IF(E23&gt;(F22*3),"Y","N")</f>
        <v>N</v>
      </c>
    </row>
    <row r="24" spans="1:16" s="21" customFormat="1" ht="12.75">
      <c r="A24" s="16">
        <f>A23+7</f>
        <v>42765</v>
      </c>
      <c r="B24" s="17">
        <v>248</v>
      </c>
      <c r="C24" s="18">
        <v>233</v>
      </c>
      <c r="D24" s="18">
        <v>231</v>
      </c>
      <c r="E24" s="5">
        <f>SUM(B24:D24)</f>
        <v>712</v>
      </c>
      <c r="F24" s="19">
        <f>AVERAGE($B$4:D24)</f>
        <v>225.35</v>
      </c>
      <c r="G24" s="13">
        <v>7</v>
      </c>
      <c r="H24" s="13">
        <v>0</v>
      </c>
      <c r="I24" s="20">
        <v>32</v>
      </c>
      <c r="J24" s="20">
        <v>0</v>
      </c>
      <c r="K24" s="18">
        <f>IF(B24&gt;199,K23+1,K23)</f>
        <v>20</v>
      </c>
      <c r="L24" s="18">
        <f>IF(C24&gt;199,L23+1,L23)</f>
        <v>19</v>
      </c>
      <c r="M24" s="18">
        <f>IF(D24&gt;199,M23+1,M23)</f>
        <v>12</v>
      </c>
      <c r="N24" s="18">
        <f>IF(E24&gt;599,N23+1,N23)</f>
        <v>19</v>
      </c>
      <c r="O24" s="18">
        <f>IF(E24&gt;699,O23+1,O23)</f>
        <v>6</v>
      </c>
      <c r="P24" s="18" t="str">
        <f>IF(E24&gt;(F23*3),"Y","N")</f>
        <v>Y</v>
      </c>
    </row>
    <row r="25" spans="1:16" s="21" customFormat="1" ht="12.75">
      <c r="A25" s="16">
        <f>A24+7</f>
        <v>42772</v>
      </c>
      <c r="B25" s="17">
        <v>246</v>
      </c>
      <c r="C25" s="18">
        <v>211</v>
      </c>
      <c r="D25" s="18">
        <v>254</v>
      </c>
      <c r="E25" s="5">
        <f>SUM(B25:D25)</f>
        <v>711</v>
      </c>
      <c r="F25" s="19">
        <f>AVERAGE($B$4:D25)</f>
        <v>225.9047619047619</v>
      </c>
      <c r="G25" s="13">
        <v>2</v>
      </c>
      <c r="H25" s="13">
        <v>5</v>
      </c>
      <c r="I25" s="20">
        <v>32</v>
      </c>
      <c r="J25" s="20">
        <v>0</v>
      </c>
      <c r="K25" s="18">
        <f>IF(B25&gt;199,K24+1,K24)</f>
        <v>21</v>
      </c>
      <c r="L25" s="18">
        <f>IF(C25&gt;199,L24+1,L24)</f>
        <v>20</v>
      </c>
      <c r="M25" s="18">
        <f>IF(D25&gt;199,M24+1,M24)</f>
        <v>13</v>
      </c>
      <c r="N25" s="18">
        <f>IF(E25&gt;599,N24+1,N24)</f>
        <v>20</v>
      </c>
      <c r="O25" s="18">
        <f>IF(E25&gt;699,O24+1,O24)</f>
        <v>7</v>
      </c>
      <c r="P25" s="18" t="str">
        <f>IF(E25&gt;(F24*3),"Y","N")</f>
        <v>Y</v>
      </c>
    </row>
    <row r="26" spans="1:16" s="26" customFormat="1" ht="12.75">
      <c r="A26" s="16">
        <f>A25+7</f>
        <v>42779</v>
      </c>
      <c r="B26" s="22">
        <v>256</v>
      </c>
      <c r="C26" s="23">
        <v>226</v>
      </c>
      <c r="D26" s="23">
        <v>188</v>
      </c>
      <c r="E26" s="5">
        <f>SUM(B26:D26)</f>
        <v>670</v>
      </c>
      <c r="F26" s="24">
        <f>AVERAGE($B$4:D26)</f>
        <v>225.78787878787878</v>
      </c>
      <c r="G26" s="13">
        <v>3</v>
      </c>
      <c r="H26" s="13">
        <v>4</v>
      </c>
      <c r="I26" s="25">
        <v>32</v>
      </c>
      <c r="J26" s="25">
        <v>0</v>
      </c>
      <c r="K26" s="23">
        <f>IF(B26&gt;199,K25+1,K25)</f>
        <v>22</v>
      </c>
      <c r="L26" s="23">
        <f>IF(C26&gt;199,L25+1,L25)</f>
        <v>21</v>
      </c>
      <c r="M26" s="23">
        <f>IF(D26&gt;199,M25+1,M25)</f>
        <v>13</v>
      </c>
      <c r="N26" s="23">
        <f>IF(E26&gt;599,N25+1,N25)</f>
        <v>21</v>
      </c>
      <c r="O26" s="23">
        <f>IF(E26&gt;699,O25+1,O25)</f>
        <v>7</v>
      </c>
      <c r="P26" s="23" t="str">
        <f>IF(E26&gt;(F25*3),"Y","N")</f>
        <v>N</v>
      </c>
    </row>
    <row r="27" spans="1:16" s="26" customFormat="1" ht="12.75">
      <c r="A27" s="16">
        <f>A26+7</f>
        <v>42786</v>
      </c>
      <c r="B27" s="22">
        <v>244</v>
      </c>
      <c r="C27" s="23">
        <v>247</v>
      </c>
      <c r="D27" s="23">
        <v>173</v>
      </c>
      <c r="E27" s="5">
        <f>SUM(B27:D27)</f>
        <v>664</v>
      </c>
      <c r="F27" s="24">
        <f>AVERAGE($B$4:D27)</f>
        <v>225.59420289855072</v>
      </c>
      <c r="G27" s="13">
        <v>0</v>
      </c>
      <c r="H27" s="13">
        <v>7</v>
      </c>
      <c r="I27" s="25">
        <v>32</v>
      </c>
      <c r="J27" s="25">
        <v>0</v>
      </c>
      <c r="K27" s="23">
        <f>IF(B27&gt;199,K26+1,K26)</f>
        <v>23</v>
      </c>
      <c r="L27" s="23">
        <f>IF(C27&gt;199,L26+1,L26)</f>
        <v>22</v>
      </c>
      <c r="M27" s="23">
        <f>IF(D27&gt;199,M26+1,M26)</f>
        <v>13</v>
      </c>
      <c r="N27" s="23">
        <f>IF(E27&gt;599,N26+1,N26)</f>
        <v>22</v>
      </c>
      <c r="O27" s="23">
        <f>IF(E27&gt;699,O26+1,O26)</f>
        <v>7</v>
      </c>
      <c r="P27" s="23" t="str">
        <f>IF(E27&gt;(F26*3),"Y","N")</f>
        <v>N</v>
      </c>
    </row>
    <row r="28" spans="1:16" s="26" customFormat="1" ht="12.75">
      <c r="A28" s="16">
        <f>A27+7</f>
        <v>42793</v>
      </c>
      <c r="B28" s="22">
        <v>212</v>
      </c>
      <c r="C28" s="23">
        <v>258</v>
      </c>
      <c r="D28" s="23">
        <v>237</v>
      </c>
      <c r="E28" s="5">
        <f>SUM(B28:D28)</f>
        <v>707</v>
      </c>
      <c r="F28" s="24">
        <f>AVERAGE($B$4:D28)</f>
        <v>226.01388888888889</v>
      </c>
      <c r="G28" s="13">
        <v>7</v>
      </c>
      <c r="H28" s="13">
        <v>0</v>
      </c>
      <c r="I28" s="25">
        <v>32</v>
      </c>
      <c r="J28" s="25">
        <v>0</v>
      </c>
      <c r="K28" s="23">
        <f>IF(B28&gt;199,K27+1,K27)</f>
        <v>24</v>
      </c>
      <c r="L28" s="23">
        <f>IF(C28&gt;199,L27+1,L27)</f>
        <v>23</v>
      </c>
      <c r="M28" s="23">
        <f>IF(D28&gt;199,M27+1,M27)</f>
        <v>14</v>
      </c>
      <c r="N28" s="23">
        <f>IF(E28&gt;599,N27+1,N27)</f>
        <v>23</v>
      </c>
      <c r="O28" s="23">
        <f>IF(E28&gt;699,O27+1,O27)</f>
        <v>8</v>
      </c>
      <c r="P28" s="23" t="str">
        <f>IF(E28&gt;(F27*3),"Y","N")</f>
        <v>Y</v>
      </c>
    </row>
    <row r="29" spans="1:16" s="26" customFormat="1" ht="12.75">
      <c r="A29" s="16">
        <f>A28+7</f>
        <v>42800</v>
      </c>
      <c r="B29" s="22">
        <v>268</v>
      </c>
      <c r="C29" s="23">
        <v>247</v>
      </c>
      <c r="D29" s="23">
        <v>208</v>
      </c>
      <c r="E29" s="5">
        <f>SUM(B29:D29)</f>
        <v>723</v>
      </c>
      <c r="F29" s="24">
        <f>AVERAGE($B$4:D29)</f>
        <v>226.61333333333334</v>
      </c>
      <c r="G29" s="13">
        <v>7</v>
      </c>
      <c r="H29" s="13">
        <v>0</v>
      </c>
      <c r="I29" s="25">
        <v>32</v>
      </c>
      <c r="J29" s="25">
        <v>0</v>
      </c>
      <c r="K29" s="23">
        <f>IF(B29&gt;199,K28+1,K28)</f>
        <v>25</v>
      </c>
      <c r="L29" s="23">
        <f>IF(C29&gt;199,L28+1,L28)</f>
        <v>24</v>
      </c>
      <c r="M29" s="23">
        <f>IF(D29&gt;199,M28+1,M28)</f>
        <v>15</v>
      </c>
      <c r="N29" s="23">
        <f>IF(E29&gt;599,N28+1,N28)</f>
        <v>24</v>
      </c>
      <c r="O29" s="23">
        <f>IF(E29&gt;699,O28+1,O28)</f>
        <v>9</v>
      </c>
      <c r="P29" s="23" t="str">
        <f>IF(E29&gt;(F28*3),"Y","N")</f>
        <v>Y</v>
      </c>
    </row>
    <row r="30" spans="1:16" s="26" customFormat="1" ht="12.75">
      <c r="A30" s="16">
        <f>A29+7</f>
        <v>42807</v>
      </c>
      <c r="B30" s="22">
        <v>258</v>
      </c>
      <c r="C30" s="23">
        <v>245</v>
      </c>
      <c r="D30" s="23">
        <v>213</v>
      </c>
      <c r="E30" s="5">
        <f>SUM(B30:D30)</f>
        <v>716</v>
      </c>
      <c r="F30" s="24">
        <f>AVERAGE($B$4:D30)</f>
        <v>227.07692307692307</v>
      </c>
      <c r="G30" s="13">
        <v>7</v>
      </c>
      <c r="H30" s="13">
        <v>0</v>
      </c>
      <c r="I30" s="25">
        <v>31</v>
      </c>
      <c r="J30" s="25">
        <v>0</v>
      </c>
      <c r="K30" s="23">
        <f>IF(B30&gt;199,K29+1,K29)</f>
        <v>26</v>
      </c>
      <c r="L30" s="23">
        <f>IF(C30&gt;199,L29+1,L29)</f>
        <v>25</v>
      </c>
      <c r="M30" s="23">
        <f>IF(D30&gt;199,M29+1,M29)</f>
        <v>16</v>
      </c>
      <c r="N30" s="23">
        <f>IF(E30&gt;599,N29+1,N29)</f>
        <v>25</v>
      </c>
      <c r="O30" s="23">
        <f>IF(E30&gt;699,O29+1,O29)</f>
        <v>10</v>
      </c>
      <c r="P30" s="23" t="str">
        <f>IF(E30&gt;(F29*3),"Y","N")</f>
        <v>Y</v>
      </c>
    </row>
    <row r="31" spans="1:16" s="26" customFormat="1" ht="12.75">
      <c r="A31" s="16">
        <f>A30+7</f>
        <v>42814</v>
      </c>
      <c r="B31" s="22">
        <v>246</v>
      </c>
      <c r="C31" s="23">
        <v>217</v>
      </c>
      <c r="D31" s="23">
        <v>236</v>
      </c>
      <c r="E31" s="5">
        <f>SUM(B31:D31)</f>
        <v>699</v>
      </c>
      <c r="F31" s="24">
        <f>AVERAGE($B$4:D31)</f>
        <v>227.2962962962963</v>
      </c>
      <c r="G31" s="13">
        <v>5</v>
      </c>
      <c r="H31" s="13">
        <v>2</v>
      </c>
      <c r="I31" s="25">
        <v>32</v>
      </c>
      <c r="J31" s="25">
        <v>0</v>
      </c>
      <c r="K31" s="23">
        <f>IF(B31&gt;199,K30+1,K30)</f>
        <v>27</v>
      </c>
      <c r="L31" s="23">
        <f>IF(C31&gt;199,L30+1,L30)</f>
        <v>26</v>
      </c>
      <c r="M31" s="23">
        <f>IF(D31&gt;199,M30+1,M30)</f>
        <v>17</v>
      </c>
      <c r="N31" s="23">
        <f>IF(E31&gt;599,N30+1,N30)</f>
        <v>26</v>
      </c>
      <c r="O31" s="23">
        <f>IF(E31&gt;699,O30+1,O30)</f>
        <v>10</v>
      </c>
      <c r="P31" s="23" t="str">
        <f>IF(E31&gt;(F30*3),"Y","N")</f>
        <v>Y</v>
      </c>
    </row>
    <row r="32" spans="1:16" s="26" customFormat="1" ht="12.75">
      <c r="A32" s="16">
        <f>A31+7</f>
        <v>42821</v>
      </c>
      <c r="B32" s="22">
        <v>212</v>
      </c>
      <c r="C32" s="23">
        <v>267</v>
      </c>
      <c r="D32" s="23">
        <v>247</v>
      </c>
      <c r="E32" s="5">
        <f>SUM(B32:D32)</f>
        <v>726</v>
      </c>
      <c r="F32" s="24">
        <f>AVERAGE($B$4:D32)</f>
        <v>227.82142857142858</v>
      </c>
      <c r="G32" s="13">
        <v>7</v>
      </c>
      <c r="H32" s="13">
        <v>0</v>
      </c>
      <c r="I32" s="25">
        <v>32</v>
      </c>
      <c r="J32" s="25">
        <v>0</v>
      </c>
      <c r="K32" s="23">
        <f>IF(B32&gt;199,K31+1,K31)</f>
        <v>28</v>
      </c>
      <c r="L32" s="23">
        <f>IF(C32&gt;199,L31+1,L31)</f>
        <v>27</v>
      </c>
      <c r="M32" s="23">
        <f>IF(D32&gt;199,M31+1,M31)</f>
        <v>18</v>
      </c>
      <c r="N32" s="23">
        <f>IF(E32&gt;599,N31+1,N31)</f>
        <v>27</v>
      </c>
      <c r="O32" s="23">
        <f>IF(E32&gt;699,O31+1,O31)</f>
        <v>11</v>
      </c>
      <c r="P32" s="23" t="str">
        <f>IF(E32&gt;(F31*3),"Y","N")</f>
        <v>Y</v>
      </c>
    </row>
    <row r="33" spans="1:16" s="26" customFormat="1" ht="12.75">
      <c r="A33" s="16">
        <f>A32+7</f>
        <v>42828</v>
      </c>
      <c r="B33" s="22">
        <v>279</v>
      </c>
      <c r="C33" s="23">
        <v>227</v>
      </c>
      <c r="D33" s="23">
        <v>241</v>
      </c>
      <c r="E33" s="5">
        <f>SUM(B33:D33)</f>
        <v>747</v>
      </c>
      <c r="F33" s="24">
        <f>AVERAGE($B$4:D33)</f>
        <v>228.55172413793105</v>
      </c>
      <c r="G33" s="13">
        <v>5</v>
      </c>
      <c r="H33" s="13">
        <v>2</v>
      </c>
      <c r="I33" s="25">
        <v>62</v>
      </c>
      <c r="J33" s="25">
        <v>0</v>
      </c>
      <c r="K33" s="23">
        <f>IF(B33&gt;199,K32+1,K32)</f>
        <v>29</v>
      </c>
      <c r="L33" s="23">
        <f>IF(C33&gt;199,L32+1,L32)</f>
        <v>28</v>
      </c>
      <c r="M33" s="23">
        <f>IF(D33&gt;199,M32+1,M32)</f>
        <v>19</v>
      </c>
      <c r="N33" s="23">
        <f>IF(E33&gt;599,N32+1,N32)</f>
        <v>28</v>
      </c>
      <c r="O33" s="23">
        <f>IF(E33&gt;699,O32+1,O32)</f>
        <v>12</v>
      </c>
      <c r="P33" s="23" t="str">
        <f>IF(E33&gt;(F32*3),"Y","N")</f>
        <v>Y</v>
      </c>
    </row>
    <row r="34" spans="1:16" s="26" customFormat="1" ht="12.75">
      <c r="A34" s="16">
        <f>A33+7</f>
        <v>42835</v>
      </c>
      <c r="B34" s="22"/>
      <c r="C34" s="23"/>
      <c r="D34" s="23"/>
      <c r="E34" s="5"/>
      <c r="F34" s="24">
        <f>AVERAGE($B$4:D34)</f>
        <v>228.55172413793105</v>
      </c>
      <c r="G34" s="13">
        <v>7</v>
      </c>
      <c r="H34" s="13">
        <v>0</v>
      </c>
      <c r="I34" s="25">
        <v>0</v>
      </c>
      <c r="J34" s="25">
        <v>0</v>
      </c>
      <c r="K34" s="23">
        <f>IF(B34&gt;199,K33+1,K33)</f>
        <v>29</v>
      </c>
      <c r="L34" s="23">
        <f>IF(C34&gt;199,L33+1,L33)</f>
        <v>28</v>
      </c>
      <c r="M34" s="23">
        <f>IF(D34&gt;199,M33+1,M33)</f>
        <v>19</v>
      </c>
      <c r="N34" s="23">
        <f>IF(E34&gt;599,N33+1,N33)</f>
        <v>28</v>
      </c>
      <c r="O34" s="23">
        <f>IF(E34&gt;699,O33+1,O33)</f>
        <v>12</v>
      </c>
      <c r="P34" s="23" t="str">
        <f>IF(E34&gt;(F33*3),"Y","N")</f>
        <v>N</v>
      </c>
    </row>
    <row r="35" spans="1:16" s="26" customFormat="1" ht="12.75">
      <c r="A35" s="16">
        <f>A34+7</f>
        <v>42842</v>
      </c>
      <c r="B35" s="22">
        <v>209</v>
      </c>
      <c r="C35" s="23">
        <v>217</v>
      </c>
      <c r="D35" s="23">
        <v>265</v>
      </c>
      <c r="E35" s="5">
        <f>SUM(B35:D35)</f>
        <v>691</v>
      </c>
      <c r="F35" s="24">
        <f>AVERAGE($B$4:D35)</f>
        <v>228.61111111111111</v>
      </c>
      <c r="G35" s="13">
        <v>4</v>
      </c>
      <c r="H35" s="13">
        <v>3</v>
      </c>
      <c r="I35" s="25">
        <v>11</v>
      </c>
      <c r="J35" s="25">
        <v>0</v>
      </c>
      <c r="K35" s="23">
        <f>IF(B35&gt;199,K34+1,K34)</f>
        <v>30</v>
      </c>
      <c r="L35" s="23">
        <f>IF(C35&gt;199,L34+1,L34)</f>
        <v>29</v>
      </c>
      <c r="M35" s="23">
        <f>IF(D35&gt;199,M34+1,M34)</f>
        <v>20</v>
      </c>
      <c r="N35" s="23">
        <f>IF(E35&gt;599,N34+1,N34)</f>
        <v>29</v>
      </c>
      <c r="O35" s="23">
        <f>IF(E35&gt;699,O34+1,O34)</f>
        <v>12</v>
      </c>
      <c r="P35" s="23" t="str">
        <f>IF(E35&gt;(F34*3),"Y","N")</f>
        <v>Y</v>
      </c>
    </row>
    <row r="36" spans="1:16" s="26" customFormat="1" ht="12.75">
      <c r="A36" s="16">
        <f>A35+7</f>
        <v>42849</v>
      </c>
      <c r="B36" s="22">
        <v>242</v>
      </c>
      <c r="C36" s="23">
        <v>238</v>
      </c>
      <c r="D36" s="23">
        <v>259</v>
      </c>
      <c r="E36" s="5">
        <f>SUM(B36:D36)</f>
        <v>739</v>
      </c>
      <c r="F36" s="24">
        <f>AVERAGE($B$4:D36)</f>
        <v>229.18279569892474</v>
      </c>
      <c r="G36" s="13">
        <v>5</v>
      </c>
      <c r="H36" s="13">
        <v>2</v>
      </c>
      <c r="I36" s="25">
        <v>11</v>
      </c>
      <c r="J36" s="25">
        <v>492</v>
      </c>
      <c r="K36" s="23">
        <f>IF(B36&gt;199,K35+1,K35)</f>
        <v>31</v>
      </c>
      <c r="L36" s="23">
        <f>IF(C36&gt;199,L35+1,L35)</f>
        <v>30</v>
      </c>
      <c r="M36" s="23">
        <f>IF(D36&gt;199,M35+1,M35)</f>
        <v>21</v>
      </c>
      <c r="N36" s="23">
        <f>IF(E36&gt;599,N35+1,N35)</f>
        <v>30</v>
      </c>
      <c r="O36" s="23">
        <f>IF(E36&gt;699,O35+1,O35)</f>
        <v>13</v>
      </c>
      <c r="P36" s="23" t="str">
        <f>IF(E36&gt;(F35*3),"Y","N")</f>
        <v>Y</v>
      </c>
    </row>
    <row r="37" spans="1:16" s="26" customFormat="1" ht="12.75">
      <c r="A37" s="16">
        <f>A36+7</f>
        <v>42856</v>
      </c>
      <c r="B37" s="22"/>
      <c r="C37" s="23"/>
      <c r="D37" s="23"/>
      <c r="E37" s="5">
        <f>SUM(B37:D37)</f>
        <v>0</v>
      </c>
      <c r="F37" s="24">
        <f>AVERAGE($B$4:D37)</f>
        <v>229.18279569892474</v>
      </c>
      <c r="G37" s="13"/>
      <c r="H37" s="13"/>
      <c r="I37" s="25"/>
      <c r="J37" s="25"/>
      <c r="K37" s="23">
        <f>IF(B37&gt;199,K36+1,K36)</f>
        <v>31</v>
      </c>
      <c r="L37" s="23">
        <f>IF(C37&gt;199,L36+1,L36)</f>
        <v>30</v>
      </c>
      <c r="M37" s="23">
        <f>IF(D37&gt;199,M36+1,M36)</f>
        <v>21</v>
      </c>
      <c r="N37" s="23">
        <f>IF(E37&gt;599,N36+1,N36)</f>
        <v>30</v>
      </c>
      <c r="O37" s="23">
        <f>IF(E37&gt;699,O36+1,O36)</f>
        <v>13</v>
      </c>
      <c r="P37" s="23" t="str">
        <f>IF(E37&gt;(F36*3),"Y","N")</f>
        <v>N</v>
      </c>
    </row>
    <row r="38" spans="1:16" s="26" customFormat="1" ht="12.75">
      <c r="A38" s="16">
        <f>A37+7</f>
        <v>42863</v>
      </c>
      <c r="B38" s="22"/>
      <c r="C38" s="23"/>
      <c r="D38" s="23"/>
      <c r="E38" s="5">
        <f>SUM(B38:D38)</f>
        <v>0</v>
      </c>
      <c r="F38" s="24">
        <f>AVERAGE($B$4:D38)</f>
        <v>229.18279569892474</v>
      </c>
      <c r="G38" s="13"/>
      <c r="H38" s="13"/>
      <c r="I38" s="25"/>
      <c r="J38" s="25"/>
      <c r="K38" s="23">
        <f>IF(B38&gt;199,K37+1,K37)</f>
        <v>31</v>
      </c>
      <c r="L38" s="23">
        <f>IF(C38&gt;199,L37+1,L37)</f>
        <v>30</v>
      </c>
      <c r="M38" s="23">
        <f>IF(D38&gt;199,M37+1,M37)</f>
        <v>21</v>
      </c>
      <c r="N38" s="23">
        <f>IF(E38&gt;599,N37+1,N37)</f>
        <v>30</v>
      </c>
      <c r="O38" s="23">
        <f>IF(E38&gt;699,O37+1,O37)</f>
        <v>13</v>
      </c>
      <c r="P38" s="23" t="str">
        <f>IF(E38&gt;(F37*3),"Y","N")</f>
        <v>N</v>
      </c>
    </row>
    <row r="39" spans="1:16" s="21" customFormat="1" ht="12.75">
      <c r="A39" s="16"/>
      <c r="B39" s="17"/>
      <c r="C39" s="18"/>
      <c r="D39" s="18"/>
      <c r="E39" s="18"/>
      <c r="F39" s="19"/>
      <c r="G39" s="17"/>
      <c r="H39" s="17"/>
      <c r="I39" s="20"/>
      <c r="J39" s="20"/>
      <c r="K39" s="18"/>
      <c r="L39" s="18"/>
      <c r="M39" s="18"/>
      <c r="N39" s="18"/>
      <c r="O39" s="18"/>
      <c r="P39" s="18"/>
    </row>
    <row r="40" spans="1:10" ht="12.75">
      <c r="A40" s="11"/>
      <c r="B40" s="5"/>
      <c r="C40" s="5"/>
      <c r="D40" s="5"/>
      <c r="E40" s="5"/>
      <c r="F40" s="12"/>
      <c r="G40" s="13"/>
      <c r="H40" s="13"/>
      <c r="I40" s="15"/>
      <c r="J40" s="15"/>
    </row>
    <row r="41" spans="1:14" ht="12.75">
      <c r="A41" s="27" t="s">
        <v>17</v>
      </c>
      <c r="B41" s="5">
        <f>SUM(B4:B40)</f>
        <v>7309</v>
      </c>
      <c r="C41" s="5">
        <f>SUM(C4:C40)</f>
        <v>7268</v>
      </c>
      <c r="D41" s="5">
        <f>SUM(D4:D40)</f>
        <v>6737</v>
      </c>
      <c r="E41" s="5">
        <f>SUM(E4:E40)</f>
        <v>21314</v>
      </c>
      <c r="F41" s="12"/>
      <c r="G41" s="13">
        <f>SUM(G4:G14)</f>
        <v>54</v>
      </c>
      <c r="H41" s="13">
        <f>SUM(H4:H14)</f>
        <v>23</v>
      </c>
      <c r="I41" s="15">
        <f>SUM(I4:I40)</f>
        <v>954</v>
      </c>
      <c r="J41" s="15">
        <f>SUM(J4:J40)</f>
        <v>663</v>
      </c>
      <c r="K41" s="5">
        <f>SUM(K4:K40)</f>
        <v>600</v>
      </c>
      <c r="L41" s="5">
        <f>SUM(L4:L40)</f>
        <v>569</v>
      </c>
      <c r="M41" s="5">
        <f>SUM(M4:M40)</f>
        <v>338</v>
      </c>
      <c r="N41" s="5">
        <f>SUM(N4:N40)</f>
        <v>574</v>
      </c>
    </row>
    <row r="42" spans="1:14" s="2" customFormat="1" ht="12.75">
      <c r="A42" s="28" t="s">
        <v>18</v>
      </c>
      <c r="B42" s="12">
        <f>AVERAGE(B4:B40)</f>
        <v>235.7741935483871</v>
      </c>
      <c r="C42" s="12">
        <f>AVERAGE(C4:C40)</f>
        <v>234.4516129032258</v>
      </c>
      <c r="D42" s="12">
        <f>AVERAGE(D4:D40)</f>
        <v>217.32258064516128</v>
      </c>
      <c r="E42" s="12">
        <f>AVERAGE(E4:E40)</f>
        <v>645.8787878787879</v>
      </c>
      <c r="F42" s="12"/>
      <c r="G42" s="12">
        <f>AVERAGE(G4:G14)</f>
        <v>4.909090909090909</v>
      </c>
      <c r="H42" s="12">
        <f>AVERAGE(H4:H14)</f>
        <v>2.090909090909091</v>
      </c>
      <c r="I42" s="29">
        <f>AVERAGE(I4:I40)</f>
        <v>28.90909090909091</v>
      </c>
      <c r="J42" s="29">
        <f>AVERAGE(J4:J40)</f>
        <v>20.09090909090909</v>
      </c>
      <c r="K42" s="12">
        <f>AVERAGE(K4:K40)</f>
        <v>17.142857142857142</v>
      </c>
      <c r="L42" s="12">
        <f>AVERAGE(L4:L40)</f>
        <v>16.257142857142856</v>
      </c>
      <c r="M42" s="12">
        <f>AVERAGE(M4:M40)</f>
        <v>9.657142857142857</v>
      </c>
      <c r="N42" s="12">
        <f>AVERAGE(N4:N40)</f>
        <v>16.4</v>
      </c>
    </row>
    <row r="43" spans="1:14" ht="12.75">
      <c r="A43" s="27" t="s">
        <v>19</v>
      </c>
      <c r="B43" s="5">
        <f>MAX(B4:B40)</f>
        <v>279</v>
      </c>
      <c r="C43" s="5">
        <f>MAX(C4:C40)</f>
        <v>299</v>
      </c>
      <c r="D43" s="5">
        <f>MAX(D4:D40)</f>
        <v>279</v>
      </c>
      <c r="E43" s="5">
        <f>MAX(E4:E40)</f>
        <v>845</v>
      </c>
      <c r="F43" s="12"/>
      <c r="G43" s="13"/>
      <c r="H43" s="13"/>
      <c r="I43" s="15">
        <f>MAX(I4:I40)</f>
        <v>62</v>
      </c>
      <c r="J43" s="15">
        <f>MAX(J4:J40)</f>
        <v>492</v>
      </c>
      <c r="K43" s="5">
        <f>MAX(K4:K40)</f>
        <v>31</v>
      </c>
      <c r="L43" s="5">
        <f>MAX(L4:L40)</f>
        <v>30</v>
      </c>
      <c r="M43" s="5">
        <f>MAX(M4:M40)</f>
        <v>21</v>
      </c>
      <c r="N43" s="5"/>
    </row>
    <row r="44" spans="1:14" ht="12.75">
      <c r="A44" s="27" t="s">
        <v>20</v>
      </c>
      <c r="B44" s="5">
        <f>MIN(B4:B40)</f>
        <v>200</v>
      </c>
      <c r="C44" s="5">
        <f>MIN(C4:C40)</f>
        <v>195</v>
      </c>
      <c r="D44" s="5">
        <f>MIN(D4:D40)</f>
        <v>155</v>
      </c>
      <c r="E44" s="5">
        <f>MIN(E4:E40)</f>
        <v>0</v>
      </c>
      <c r="F44" s="30"/>
      <c r="G44" s="17">
        <f>SUM(G15:G25)</f>
        <v>57</v>
      </c>
      <c r="H44" s="17">
        <f>SUM(H15:H25)</f>
        <v>20</v>
      </c>
      <c r="I44" s="15">
        <f>MIN(I4:I40)</f>
        <v>0</v>
      </c>
      <c r="J44" s="15">
        <f>MIN(J4:J40)</f>
        <v>0</v>
      </c>
      <c r="K44" s="5">
        <f>MIN(K4:K40)</f>
        <v>1</v>
      </c>
      <c r="L44" s="5">
        <f>MIN(L4:L40)</f>
        <v>1</v>
      </c>
      <c r="M44" s="5">
        <f>MIN(M4:M40)</f>
        <v>0</v>
      </c>
      <c r="N44" s="5"/>
    </row>
    <row r="45" spans="1:14" ht="12.75">
      <c r="A45" s="27" t="s">
        <v>21</v>
      </c>
      <c r="B45" s="5">
        <f>COUNT(B4:B40)</f>
        <v>31</v>
      </c>
      <c r="C45" s="5">
        <f>COUNT(C4:C40)</f>
        <v>31</v>
      </c>
      <c r="D45" s="5">
        <f>COUNT(D4:D40)</f>
        <v>31</v>
      </c>
      <c r="E45" s="5">
        <f>COUNT(E4:E40)</f>
        <v>33</v>
      </c>
      <c r="F45" s="12"/>
      <c r="G45" s="19">
        <f>AVERAGE(G15:G25)</f>
        <v>5.181818181818182</v>
      </c>
      <c r="H45" s="19">
        <f>AVERAGE(H15:H25)</f>
        <v>1.8181818181818181</v>
      </c>
      <c r="I45" s="31">
        <f>COUNT(I4:I40)</f>
        <v>33</v>
      </c>
      <c r="J45" s="31">
        <f>COUNT(J4:J40)</f>
        <v>33</v>
      </c>
      <c r="K45" s="5">
        <f>COUNT(K4:K40)</f>
        <v>35</v>
      </c>
      <c r="L45" s="5">
        <f>COUNT(L4:L40)</f>
        <v>35</v>
      </c>
      <c r="M45" s="5">
        <f>COUNT(M4:M40)</f>
        <v>35</v>
      </c>
      <c r="N45" s="5"/>
    </row>
    <row r="46" spans="1:10" ht="12.75">
      <c r="A46" s="11"/>
      <c r="B46" s="5"/>
      <c r="C46" s="5"/>
      <c r="D46" s="5"/>
      <c r="E46" s="5"/>
      <c r="F46" s="12"/>
      <c r="G46" s="13"/>
      <c r="H46" s="13"/>
      <c r="I46" s="15"/>
      <c r="J46" s="15"/>
    </row>
    <row r="47" spans="1:10" ht="12.75">
      <c r="A47" s="11"/>
      <c r="B47" s="5"/>
      <c r="C47" s="5"/>
      <c r="D47" s="5"/>
      <c r="E47" s="5"/>
      <c r="F47" s="12"/>
      <c r="G47" s="32">
        <f>SUM(G26:G40)</f>
        <v>57</v>
      </c>
      <c r="H47" s="32">
        <f>SUM(H26:H40)</f>
        <v>20</v>
      </c>
      <c r="I47" s="15"/>
      <c r="J47" s="15"/>
    </row>
    <row r="48" spans="1:10" ht="12.75">
      <c r="A48" s="11"/>
      <c r="B48" s="5"/>
      <c r="C48" s="5"/>
      <c r="D48" s="5"/>
      <c r="E48" s="5"/>
      <c r="F48" s="12"/>
      <c r="G48" s="33">
        <f>AVERAGE(G26:G40)</f>
        <v>5.181818181818182</v>
      </c>
      <c r="H48" s="33">
        <f>AVERAGE(H26:H40)</f>
        <v>1.8181818181818181</v>
      </c>
      <c r="I48" s="15"/>
      <c r="J48" s="15"/>
    </row>
    <row r="49" spans="1:10" ht="12.75">
      <c r="A49" s="11"/>
      <c r="B49" s="5"/>
      <c r="C49" s="5"/>
      <c r="D49" s="5"/>
      <c r="E49" s="5"/>
      <c r="F49" s="12"/>
      <c r="G49" s="13"/>
      <c r="H49" s="13"/>
      <c r="I49" s="15"/>
      <c r="J49" s="15"/>
    </row>
    <row r="50" spans="1:10" ht="12.75">
      <c r="A50" s="11"/>
      <c r="B50" s="5"/>
      <c r="C50" s="5"/>
      <c r="D50" s="5"/>
      <c r="E50" s="5"/>
      <c r="F50" s="12"/>
      <c r="G50" s="34">
        <f>SUM(G4:G40)</f>
        <v>168</v>
      </c>
      <c r="H50" s="34">
        <f>SUM(H4:H40)</f>
        <v>63</v>
      </c>
      <c r="I50" s="15"/>
      <c r="J50" s="15"/>
    </row>
    <row r="51" spans="1:10" ht="12.75">
      <c r="A51" s="11"/>
      <c r="B51" s="5"/>
      <c r="C51" s="5"/>
      <c r="D51" s="5"/>
      <c r="E51" s="5"/>
      <c r="F51" s="12"/>
      <c r="G51" s="35">
        <f>AVERAGE(G4:G40)</f>
        <v>5.090909090909091</v>
      </c>
      <c r="H51" s="35">
        <f>AVERAGE(H4:H40)</f>
        <v>1.9090909090909092</v>
      </c>
      <c r="I51" s="15"/>
      <c r="J51" s="15"/>
    </row>
    <row r="52" spans="1:10" ht="12.75">
      <c r="A52" s="11"/>
      <c r="B52" s="5"/>
      <c r="C52" s="5"/>
      <c r="D52" s="5"/>
      <c r="E52" s="5"/>
      <c r="F52" s="12"/>
      <c r="G52" s="13"/>
      <c r="H52" s="13"/>
      <c r="I52" s="15"/>
      <c r="J52" s="15"/>
    </row>
    <row r="53" spans="1:10" ht="12.75">
      <c r="A53" s="11"/>
      <c r="B53" s="5"/>
      <c r="C53" s="5"/>
      <c r="D53" s="5"/>
      <c r="E53" s="5"/>
      <c r="F53" s="12"/>
      <c r="G53" s="13"/>
      <c r="H53" s="13"/>
      <c r="I53" s="15"/>
      <c r="J53" s="15"/>
    </row>
    <row r="54" spans="1:10" ht="12.75">
      <c r="A54" s="11"/>
      <c r="B54" s="5"/>
      <c r="C54" s="5"/>
      <c r="D54" s="5"/>
      <c r="E54" s="5"/>
      <c r="F54" s="12"/>
      <c r="G54" s="13"/>
      <c r="H54" s="13"/>
      <c r="I54" s="15"/>
      <c r="J54" s="15"/>
    </row>
    <row r="55" spans="1:10" ht="12.75">
      <c r="A55" s="11"/>
      <c r="B55" s="5"/>
      <c r="C55" s="5"/>
      <c r="D55" s="5"/>
      <c r="E55" s="5"/>
      <c r="F55" s="12"/>
      <c r="G55" s="13"/>
      <c r="H55" s="13"/>
      <c r="I55" s="15"/>
      <c r="J55" s="15"/>
    </row>
    <row r="56" spans="1:10" ht="12.75">
      <c r="A56" s="11"/>
      <c r="B56" s="5"/>
      <c r="C56" s="5"/>
      <c r="D56" s="5"/>
      <c r="E56" s="5"/>
      <c r="F56" s="12"/>
      <c r="G56" s="13"/>
      <c r="H56" s="13"/>
      <c r="I56" s="15"/>
      <c r="J56" s="15"/>
    </row>
    <row r="57" spans="1:10" ht="12.75">
      <c r="A57" s="11"/>
      <c r="B57" s="5"/>
      <c r="C57" s="5"/>
      <c r="D57" s="5"/>
      <c r="E57" s="5"/>
      <c r="F57" s="12"/>
      <c r="G57" s="13"/>
      <c r="H57" s="13"/>
      <c r="I57" s="15"/>
      <c r="J57" s="15"/>
    </row>
    <row r="58" spans="1:10" ht="12.75">
      <c r="A58" s="11"/>
      <c r="B58" s="5"/>
      <c r="C58" s="5"/>
      <c r="D58" s="5"/>
      <c r="E58" s="5"/>
      <c r="F58" s="12"/>
      <c r="G58" s="13"/>
      <c r="H58" s="13"/>
      <c r="I58" s="15"/>
      <c r="J58" s="15"/>
    </row>
    <row r="59" spans="1:10" ht="12.75">
      <c r="A59" s="11"/>
      <c r="B59" s="5"/>
      <c r="C59" s="5"/>
      <c r="D59" s="5"/>
      <c r="E59" s="5"/>
      <c r="F59" s="12"/>
      <c r="G59" s="13"/>
      <c r="H59" s="13"/>
      <c r="I59" s="15"/>
      <c r="J59" s="15"/>
    </row>
    <row r="60" spans="1:10" ht="12.75">
      <c r="A60" s="11"/>
      <c r="B60" s="13"/>
      <c r="C60" s="13"/>
      <c r="D60" s="13"/>
      <c r="E60" s="13"/>
      <c r="F60" s="12"/>
      <c r="G60" s="13"/>
      <c r="H60" s="13"/>
      <c r="I60" s="15"/>
      <c r="J60" s="15"/>
    </row>
    <row r="61" spans="1:10" ht="12.75">
      <c r="A61" s="11"/>
      <c r="B61" s="13"/>
      <c r="C61" s="13"/>
      <c r="D61" s="13"/>
      <c r="E61" s="13"/>
      <c r="F61" s="12"/>
      <c r="G61" s="13"/>
      <c r="H61" s="13"/>
      <c r="I61" s="15"/>
      <c r="J61" s="15"/>
    </row>
    <row r="62" spans="1:10" ht="12.75">
      <c r="A62" s="11"/>
      <c r="B62" s="13"/>
      <c r="C62" s="13"/>
      <c r="D62" s="13"/>
      <c r="E62" s="13"/>
      <c r="F62" s="12"/>
      <c r="G62" s="13"/>
      <c r="H62" s="13"/>
      <c r="I62" s="15"/>
      <c r="J62" s="15"/>
    </row>
    <row r="63" spans="1:10" ht="12.75">
      <c r="A63" s="11"/>
      <c r="B63" s="13"/>
      <c r="C63" s="13"/>
      <c r="D63" s="13"/>
      <c r="E63" s="13"/>
      <c r="F63" s="12"/>
      <c r="G63" s="13"/>
      <c r="H63" s="13"/>
      <c r="I63" s="15"/>
      <c r="J63" s="15"/>
    </row>
    <row r="64" spans="1:10" ht="12.75">
      <c r="A64" s="11"/>
      <c r="B64" s="13"/>
      <c r="C64" s="13"/>
      <c r="D64" s="13"/>
      <c r="E64" s="13"/>
      <c r="F64" s="12"/>
      <c r="G64" s="13"/>
      <c r="H64" s="13"/>
      <c r="I64" s="15"/>
      <c r="J64" s="15"/>
    </row>
    <row r="65" spans="1:10" ht="12.75">
      <c r="A65" s="11"/>
      <c r="B65" s="13"/>
      <c r="C65" s="13"/>
      <c r="D65" s="13"/>
      <c r="E65" s="13"/>
      <c r="F65" s="12"/>
      <c r="G65" s="13"/>
      <c r="H65" s="13"/>
      <c r="I65" s="15"/>
      <c r="J65" s="15"/>
    </row>
    <row r="66" spans="1:10" ht="12.75">
      <c r="A66" s="11"/>
      <c r="B66" s="13"/>
      <c r="C66" s="13"/>
      <c r="D66" s="13"/>
      <c r="E66" s="13"/>
      <c r="F66" s="12"/>
      <c r="G66" s="13"/>
      <c r="H66" s="13"/>
      <c r="I66" s="15"/>
      <c r="J66" s="15"/>
    </row>
    <row r="67" spans="1:10" ht="12.75">
      <c r="A67" s="11"/>
      <c r="B67" s="13"/>
      <c r="C67" s="13"/>
      <c r="D67" s="13"/>
      <c r="E67" s="13"/>
      <c r="F67" s="12"/>
      <c r="G67" s="13"/>
      <c r="H67" s="13"/>
      <c r="I67" s="15"/>
      <c r="J67" s="15"/>
    </row>
    <row r="68" spans="1:10" ht="12.75">
      <c r="A68" s="11"/>
      <c r="B68" s="13"/>
      <c r="C68" s="13"/>
      <c r="D68" s="13"/>
      <c r="E68" s="13"/>
      <c r="F68" s="12"/>
      <c r="G68" s="13"/>
      <c r="H68" s="13"/>
      <c r="I68" s="15"/>
      <c r="J68" s="15"/>
    </row>
    <row r="69" spans="1:10" ht="12.75">
      <c r="A69" s="11"/>
      <c r="B69" s="13"/>
      <c r="C69" s="13"/>
      <c r="D69" s="13"/>
      <c r="E69" s="13"/>
      <c r="F69" s="12"/>
      <c r="G69" s="13"/>
      <c r="H69" s="13"/>
      <c r="I69" s="15"/>
      <c r="J69" s="15"/>
    </row>
    <row r="70" spans="1:10" ht="12.75">
      <c r="A70" s="11"/>
      <c r="B70" s="13"/>
      <c r="C70" s="13"/>
      <c r="D70" s="13"/>
      <c r="E70" s="13"/>
      <c r="F70" s="12"/>
      <c r="G70" s="13"/>
      <c r="H70" s="13"/>
      <c r="I70" s="15"/>
      <c r="J70" s="15"/>
    </row>
    <row r="71" spans="1:10" ht="12.75">
      <c r="A71" s="11"/>
      <c r="B71" s="13"/>
      <c r="C71" s="13"/>
      <c r="D71" s="13"/>
      <c r="E71" s="13"/>
      <c r="F71" s="12"/>
      <c r="G71" s="13"/>
      <c r="H71" s="13"/>
      <c r="I71" s="15"/>
      <c r="J71" s="15"/>
    </row>
    <row r="72" spans="1:10" ht="12.75">
      <c r="A72" s="11"/>
      <c r="B72" s="13"/>
      <c r="C72" s="13"/>
      <c r="D72" s="13"/>
      <c r="E72" s="13"/>
      <c r="F72" s="12"/>
      <c r="G72" s="13"/>
      <c r="H72" s="13"/>
      <c r="I72" s="15"/>
      <c r="J72" s="15"/>
    </row>
    <row r="73" spans="1:10" ht="12.75">
      <c r="A73" s="11"/>
      <c r="B73" s="13"/>
      <c r="C73" s="13"/>
      <c r="D73" s="13"/>
      <c r="E73" s="13"/>
      <c r="F73" s="12"/>
      <c r="G73" s="13"/>
      <c r="H73" s="13"/>
      <c r="I73" s="15"/>
      <c r="J73" s="15"/>
    </row>
    <row r="74" spans="1:10" ht="12.75">
      <c r="A74" s="11"/>
      <c r="B74" s="13"/>
      <c r="C74" s="13"/>
      <c r="D74" s="13"/>
      <c r="E74" s="13"/>
      <c r="F74" s="12"/>
      <c r="G74" s="13"/>
      <c r="H74" s="13"/>
      <c r="I74" s="15"/>
      <c r="J74" s="15"/>
    </row>
    <row r="75" spans="1:10" ht="12.75">
      <c r="A75" s="11"/>
      <c r="B75" s="13"/>
      <c r="C75" s="13"/>
      <c r="D75" s="13"/>
      <c r="E75" s="13"/>
      <c r="F75" s="12"/>
      <c r="G75" s="13"/>
      <c r="H75" s="13"/>
      <c r="I75" s="15"/>
      <c r="J75" s="15"/>
    </row>
    <row r="76" spans="1:10" ht="12.75">
      <c r="A76" s="36"/>
      <c r="B76" s="13"/>
      <c r="C76" s="13"/>
      <c r="D76" s="13"/>
      <c r="E76" s="13"/>
      <c r="F76" s="12"/>
      <c r="G76" s="13"/>
      <c r="H76" s="13"/>
      <c r="I76" s="15"/>
      <c r="J76" s="15"/>
    </row>
    <row r="77" spans="1:10" ht="12.75">
      <c r="A77" s="37"/>
      <c r="B77" s="13"/>
      <c r="C77" s="13"/>
      <c r="D77" s="13"/>
      <c r="E77" s="13"/>
      <c r="F77" s="12"/>
      <c r="G77" s="13"/>
      <c r="H77" s="13"/>
      <c r="I77" s="15"/>
      <c r="J77" s="15"/>
    </row>
    <row r="78" spans="1:10" ht="12.75">
      <c r="A78" s="37"/>
      <c r="B78" s="13"/>
      <c r="C78" s="13"/>
      <c r="D78" s="13"/>
      <c r="E78" s="13"/>
      <c r="F78" s="12"/>
      <c r="G78" s="13"/>
      <c r="H78" s="13"/>
      <c r="I78" s="15"/>
      <c r="J78" s="15"/>
    </row>
    <row r="79" spans="2:10" ht="12.75">
      <c r="B79" s="38"/>
      <c r="C79" s="38"/>
      <c r="D79" s="38"/>
      <c r="E79" s="38"/>
      <c r="F79" s="38"/>
      <c r="G79" s="13"/>
      <c r="H79" s="13"/>
      <c r="I79" s="15"/>
      <c r="J79" s="15"/>
    </row>
    <row r="80" spans="2:10" ht="12.75">
      <c r="B80" s="38"/>
      <c r="C80" s="38"/>
      <c r="D80" s="38"/>
      <c r="E80" s="38"/>
      <c r="F80" s="38"/>
      <c r="G80" s="13"/>
      <c r="H80" s="13"/>
      <c r="I80" s="15"/>
      <c r="J80" s="15"/>
    </row>
    <row r="81" spans="2:10" ht="12.75">
      <c r="B81" s="38"/>
      <c r="C81" s="38"/>
      <c r="D81" s="38"/>
      <c r="E81" s="38"/>
      <c r="F81" s="38"/>
      <c r="G81" s="13"/>
      <c r="H81" s="13"/>
      <c r="I81" s="15"/>
      <c r="J81" s="15"/>
    </row>
    <row r="82" spans="7:10" ht="12.75">
      <c r="G82" s="13"/>
      <c r="H82" s="13"/>
      <c r="I82" s="15"/>
      <c r="J82" s="15"/>
    </row>
    <row r="83" spans="7:10" ht="12.75">
      <c r="G83" s="13"/>
      <c r="H83" s="13"/>
      <c r="I83" s="15"/>
      <c r="J83" s="15"/>
    </row>
    <row r="84" spans="7:10" ht="12.75">
      <c r="G84" s="13"/>
      <c r="H84" s="13"/>
      <c r="I84" s="15"/>
      <c r="J84" s="15"/>
    </row>
    <row r="85" spans="7:10" ht="12.75">
      <c r="G85" s="13"/>
      <c r="H85" s="13"/>
      <c r="I85" s="15"/>
      <c r="J85" s="15"/>
    </row>
    <row r="87" spans="1:6" ht="12.75">
      <c r="A87" s="36"/>
      <c r="B87" s="5"/>
      <c r="C87" s="5"/>
      <c r="D87" s="5"/>
      <c r="E87" s="5"/>
      <c r="F87" s="12"/>
    </row>
    <row r="88" spans="1:6" ht="12.75">
      <c r="A88" s="36"/>
      <c r="B88" s="5"/>
      <c r="C88" s="5"/>
      <c r="D88" s="5"/>
      <c r="E88" s="5"/>
      <c r="F88" s="12"/>
    </row>
    <row r="89" spans="1:6" ht="12.75">
      <c r="A89" s="36"/>
      <c r="B89" s="5"/>
      <c r="C89" s="5"/>
      <c r="D89" s="5"/>
      <c r="E89" s="5"/>
      <c r="F89" s="12"/>
    </row>
    <row r="90" spans="1:6" ht="12.75">
      <c r="A90" s="36"/>
      <c r="B90" s="5"/>
      <c r="C90" s="5"/>
      <c r="D90" s="5"/>
      <c r="E90" s="5"/>
      <c r="F90" s="12"/>
    </row>
    <row r="91" spans="1:6" ht="12.75">
      <c r="A91" s="36"/>
      <c r="B91" s="5"/>
      <c r="C91" s="5"/>
      <c r="D91" s="5"/>
      <c r="E91" s="5"/>
      <c r="F91" s="12"/>
    </row>
    <row r="92" spans="1:6" ht="12.75">
      <c r="A92" s="36"/>
      <c r="B92" s="5"/>
      <c r="C92" s="5"/>
      <c r="D92" s="5"/>
      <c r="E92" s="5"/>
      <c r="F92" s="12"/>
    </row>
    <row r="93" spans="1:6" ht="12.75">
      <c r="A93" s="36"/>
      <c r="B93" s="5"/>
      <c r="C93" s="5"/>
      <c r="D93" s="5"/>
      <c r="E93" s="5"/>
      <c r="F93" s="12"/>
    </row>
    <row r="94" spans="1:6" ht="12.75">
      <c r="A94" s="36"/>
      <c r="B94" s="5"/>
      <c r="C94" s="5"/>
      <c r="D94" s="5"/>
      <c r="E94" s="5"/>
      <c r="F94" s="12"/>
    </row>
    <row r="95" spans="1:6" ht="12.75">
      <c r="A95" s="36"/>
      <c r="B95" s="5"/>
      <c r="C95" s="5"/>
      <c r="D95" s="5"/>
      <c r="E95" s="5"/>
      <c r="F95" s="12"/>
    </row>
    <row r="96" spans="1:6" ht="12.75">
      <c r="A96" s="36"/>
      <c r="B96" s="5"/>
      <c r="C96" s="5"/>
      <c r="D96" s="5"/>
      <c r="E96" s="5"/>
      <c r="F96" s="12"/>
    </row>
    <row r="97" spans="1:6" ht="12.75">
      <c r="A97" s="36"/>
      <c r="B97" s="5"/>
      <c r="C97" s="5"/>
      <c r="D97" s="5"/>
      <c r="E97" s="5"/>
      <c r="F97" s="12"/>
    </row>
    <row r="98" spans="1:6" ht="12.75">
      <c r="A98" s="36"/>
      <c r="B98" s="5"/>
      <c r="C98" s="5"/>
      <c r="D98" s="5"/>
      <c r="E98" s="5"/>
      <c r="F98" s="12"/>
    </row>
    <row r="99" spans="1:6" ht="12.75">
      <c r="A99" s="36"/>
      <c r="B99" s="5"/>
      <c r="C99" s="5"/>
      <c r="D99" s="5"/>
      <c r="E99" s="5"/>
      <c r="F99" s="12"/>
    </row>
    <row r="100" spans="1:6" ht="12.75">
      <c r="A100" s="36"/>
      <c r="B100" s="5"/>
      <c r="C100" s="5"/>
      <c r="D100" s="5"/>
      <c r="E100" s="5"/>
      <c r="F100" s="12"/>
    </row>
    <row r="101" spans="1:6" ht="12.75">
      <c r="A101" s="36"/>
      <c r="B101" s="5"/>
      <c r="C101" s="5"/>
      <c r="D101" s="5"/>
      <c r="E101" s="5"/>
      <c r="F101" s="12"/>
    </row>
    <row r="102" spans="1:6" ht="12.75">
      <c r="A102" s="36"/>
      <c r="B102" s="5"/>
      <c r="C102" s="5"/>
      <c r="D102" s="5"/>
      <c r="E102" s="5"/>
      <c r="F102" s="12"/>
    </row>
    <row r="103" spans="1:6" ht="12.75">
      <c r="A103" s="36"/>
      <c r="B103" s="5"/>
      <c r="C103" s="5"/>
      <c r="D103" s="5"/>
      <c r="E103" s="5"/>
      <c r="F103" s="12"/>
    </row>
    <row r="104" spans="1:6" ht="12.75">
      <c r="A104" s="36"/>
      <c r="B104" s="5"/>
      <c r="C104" s="5"/>
      <c r="D104" s="5"/>
      <c r="E104" s="5"/>
      <c r="F104" s="12"/>
    </row>
    <row r="105" spans="1:6" ht="12.75">
      <c r="A105" s="36"/>
      <c r="B105" s="5"/>
      <c r="C105" s="5"/>
      <c r="D105" s="5"/>
      <c r="E105" s="5"/>
      <c r="F105" s="12"/>
    </row>
    <row r="106" spans="1:6" ht="12.75">
      <c r="A106" s="36"/>
      <c r="B106" s="5"/>
      <c r="C106" s="5"/>
      <c r="D106" s="5"/>
      <c r="E106" s="5"/>
      <c r="F106" s="12"/>
    </row>
    <row r="107" spans="1:6" ht="12.75">
      <c r="A107" s="36"/>
      <c r="B107" s="5"/>
      <c r="C107" s="5"/>
      <c r="D107" s="5"/>
      <c r="E107" s="5"/>
      <c r="F107" s="12"/>
    </row>
    <row r="108" spans="1:6" ht="12.75">
      <c r="A108" s="36"/>
      <c r="B108" s="5"/>
      <c r="C108" s="5"/>
      <c r="D108" s="5"/>
      <c r="E108" s="5"/>
      <c r="F108" s="12"/>
    </row>
    <row r="109" spans="1:6" ht="12.75">
      <c r="A109" s="36"/>
      <c r="B109" s="5"/>
      <c r="C109" s="5"/>
      <c r="D109" s="5"/>
      <c r="E109" s="5"/>
      <c r="F109" s="12"/>
    </row>
    <row r="110" spans="1:6" ht="12.75">
      <c r="A110" s="36"/>
      <c r="B110" s="5"/>
      <c r="C110" s="5"/>
      <c r="D110" s="5"/>
      <c r="E110" s="5"/>
      <c r="F110" s="12"/>
    </row>
    <row r="111" spans="1:6" ht="12.75">
      <c r="A111" s="36"/>
      <c r="B111" s="5"/>
      <c r="C111" s="5"/>
      <c r="D111" s="5"/>
      <c r="E111" s="5"/>
      <c r="F111" s="12"/>
    </row>
    <row r="112" spans="1:6" ht="12.75">
      <c r="A112" s="36"/>
      <c r="B112" s="5"/>
      <c r="C112" s="5"/>
      <c r="D112" s="5"/>
      <c r="E112" s="5"/>
      <c r="F112" s="12"/>
    </row>
    <row r="113" spans="1:6" ht="12.75">
      <c r="A113" s="36"/>
      <c r="B113" s="5"/>
      <c r="C113" s="5"/>
      <c r="D113" s="5"/>
      <c r="E113" s="5"/>
      <c r="F113" s="12"/>
    </row>
    <row r="114" spans="1:6" ht="12.75">
      <c r="A114" s="36"/>
      <c r="B114" s="5"/>
      <c r="C114" s="5"/>
      <c r="D114" s="5"/>
      <c r="E114" s="5"/>
      <c r="F114" s="12"/>
    </row>
    <row r="115" spans="1:6" ht="12.75">
      <c r="A115" s="36"/>
      <c r="B115" s="5"/>
      <c r="C115" s="5"/>
      <c r="D115" s="5"/>
      <c r="E115" s="5"/>
      <c r="F115" s="12"/>
    </row>
    <row r="116" spans="1:6" ht="12.75">
      <c r="A116" s="36"/>
      <c r="B116" s="5"/>
      <c r="C116" s="5"/>
      <c r="D116" s="5"/>
      <c r="E116" s="5"/>
      <c r="F116" s="12"/>
    </row>
    <row r="117" spans="1:6" ht="12.75">
      <c r="A117" s="36"/>
      <c r="B117" s="5"/>
      <c r="C117" s="5"/>
      <c r="D117" s="5"/>
      <c r="E117" s="5"/>
      <c r="F117" s="12"/>
    </row>
    <row r="118" spans="1:6" ht="12.75">
      <c r="A118" s="36"/>
      <c r="B118" s="5"/>
      <c r="C118" s="5"/>
      <c r="D118" s="5"/>
      <c r="E118" s="5"/>
      <c r="F118" s="12"/>
    </row>
    <row r="119" spans="1:6" ht="12.75">
      <c r="A119" s="36"/>
      <c r="B119" s="5"/>
      <c r="C119" s="5"/>
      <c r="D119" s="5"/>
      <c r="E119" s="5"/>
      <c r="F119" s="12"/>
    </row>
    <row r="120" spans="1:6" ht="12.75">
      <c r="A120" s="36"/>
      <c r="B120" s="5"/>
      <c r="C120" s="5"/>
      <c r="D120" s="5"/>
      <c r="E120" s="5"/>
      <c r="F120" s="12"/>
    </row>
    <row r="121" spans="1:6" ht="12.75">
      <c r="A121" s="39"/>
      <c r="B121" s="5"/>
      <c r="C121" s="5"/>
      <c r="D121" s="5"/>
      <c r="E121" s="5"/>
      <c r="F121" s="12"/>
    </row>
    <row r="122" spans="1:6" ht="12.75">
      <c r="A122" s="39"/>
      <c r="B122" s="5"/>
      <c r="C122" s="5"/>
      <c r="D122" s="5"/>
      <c r="E122" s="5"/>
      <c r="F122" s="12"/>
    </row>
    <row r="123" ht="12.75">
      <c r="A123" s="39"/>
    </row>
    <row r="124" ht="12.75">
      <c r="A124" s="39"/>
    </row>
    <row r="125" ht="12.75">
      <c r="A125" s="39"/>
    </row>
    <row r="126" ht="12.75">
      <c r="A126" s="39"/>
    </row>
    <row r="127" ht="12.75">
      <c r="A127" s="39"/>
    </row>
    <row r="128" ht="12.75">
      <c r="A128" s="39"/>
    </row>
    <row r="129" ht="12.75">
      <c r="A129" s="39"/>
    </row>
    <row r="130" ht="12.75">
      <c r="A130" s="39"/>
    </row>
    <row r="131" ht="12.75">
      <c r="A131" s="39"/>
    </row>
    <row r="132" ht="12.75">
      <c r="A132" s="39"/>
    </row>
    <row r="133" ht="12.75">
      <c r="A133" s="39"/>
    </row>
    <row r="134" ht="12.75">
      <c r="A134" s="39"/>
    </row>
    <row r="135" ht="12.75">
      <c r="A135" s="39"/>
    </row>
    <row r="136" ht="12.75">
      <c r="A136" s="39"/>
    </row>
    <row r="137" ht="12.75">
      <c r="A137" s="39"/>
    </row>
    <row r="138" ht="12.75">
      <c r="A138" s="39"/>
    </row>
    <row r="139" ht="12.75">
      <c r="A139" s="39"/>
    </row>
    <row r="140" ht="12.75">
      <c r="A140" s="39"/>
    </row>
    <row r="141" ht="12.75">
      <c r="A141" s="39"/>
    </row>
    <row r="142" ht="12.75">
      <c r="A142" s="39"/>
    </row>
    <row r="143" ht="12.75">
      <c r="A143" s="39"/>
    </row>
    <row r="144" ht="12.75">
      <c r="A144" s="39"/>
    </row>
    <row r="145" ht="12.75">
      <c r="A145" s="39"/>
    </row>
    <row r="146" ht="12.75">
      <c r="A146" s="39"/>
    </row>
    <row r="147" ht="12.75">
      <c r="A147" s="39"/>
    </row>
    <row r="148" ht="12.75">
      <c r="A148" s="39"/>
    </row>
    <row r="149" ht="12.75">
      <c r="A149" s="39"/>
    </row>
    <row r="150" ht="12.75">
      <c r="A150" s="39"/>
    </row>
    <row r="151" ht="12.75">
      <c r="A151" s="39"/>
    </row>
    <row r="152" ht="12.75">
      <c r="A152" s="39"/>
    </row>
    <row r="153" ht="12.75">
      <c r="A153" s="3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3"/>
  <sheetViews>
    <sheetView workbookViewId="0" topLeftCell="A1">
      <selection activeCell="B37" activeCellId="1" sqref="K39:P39 B37"/>
    </sheetView>
  </sheetViews>
  <sheetFormatPr defaultColWidth="9.140625" defaultRowHeight="12.75"/>
  <cols>
    <col min="1" max="1" width="10.140625" style="1" customWidth="1"/>
    <col min="2" max="5" width="9.140625" style="1" customWidth="1"/>
    <col min="6" max="6" width="10.7109375" style="2" customWidth="1"/>
    <col min="7" max="7" width="9.57421875" style="3" customWidth="1"/>
    <col min="8" max="8" width="9.140625" style="3" customWidth="1"/>
    <col min="9" max="10" width="12.00390625" style="4" customWidth="1"/>
    <col min="11" max="11" width="9.140625" style="5" customWidth="1"/>
    <col min="12" max="253" width="9.140625" style="1" customWidth="1"/>
    <col min="254" max="16384" width="11.57421875" style="0" customWidth="1"/>
  </cols>
  <sheetData>
    <row r="1" ht="12.75">
      <c r="A1" s="6" t="s">
        <v>22</v>
      </c>
    </row>
    <row r="3" spans="1:16" ht="12.7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9" t="s">
        <v>7</v>
      </c>
      <c r="H3" s="9" t="s">
        <v>8</v>
      </c>
      <c r="I3" s="10" t="s">
        <v>9</v>
      </c>
      <c r="J3" s="10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</row>
    <row r="4" spans="1:16" ht="12.75">
      <c r="A4" s="11">
        <v>42620</v>
      </c>
      <c r="B4" s="5">
        <v>178</v>
      </c>
      <c r="C4" s="5">
        <v>156</v>
      </c>
      <c r="D4" s="5">
        <v>151</v>
      </c>
      <c r="E4" s="5">
        <f>SUM(B4:D4)</f>
        <v>485</v>
      </c>
      <c r="F4" s="12">
        <f>AVERAGE($B$4:D4)</f>
        <v>161.66666666666666</v>
      </c>
      <c r="G4" s="13">
        <v>3</v>
      </c>
      <c r="H4" s="13">
        <v>4</v>
      </c>
      <c r="I4" s="14">
        <v>45</v>
      </c>
      <c r="J4" s="14">
        <v>0</v>
      </c>
      <c r="K4" s="5">
        <f>IF(B4&gt;199,1,0)</f>
        <v>0</v>
      </c>
      <c r="L4" s="5">
        <f>IF(C4&gt;199,1,0)</f>
        <v>0</v>
      </c>
      <c r="M4" s="5">
        <f>IF(D4&gt;199,1,0)</f>
        <v>0</v>
      </c>
      <c r="N4" s="5">
        <f>IF(E4&gt;600,1,0)</f>
        <v>0</v>
      </c>
      <c r="O4" s="5">
        <f>IF(E4&gt;700,1,0)</f>
        <v>0</v>
      </c>
      <c r="P4" s="5"/>
    </row>
    <row r="5" spans="1:16" ht="12.75">
      <c r="A5" s="11">
        <f>A4+7</f>
        <v>42627</v>
      </c>
      <c r="B5" s="5">
        <v>238</v>
      </c>
      <c r="C5" s="5">
        <v>251</v>
      </c>
      <c r="D5" s="5">
        <v>268</v>
      </c>
      <c r="E5" s="5">
        <f>SUM(B5:D5)</f>
        <v>757</v>
      </c>
      <c r="F5" s="12">
        <f>AVERAGE($B$4:D5)</f>
        <v>207</v>
      </c>
      <c r="G5" s="13">
        <v>2</v>
      </c>
      <c r="H5" s="13">
        <v>5</v>
      </c>
      <c r="I5" s="14">
        <v>24</v>
      </c>
      <c r="J5" s="14">
        <v>6</v>
      </c>
      <c r="K5" s="5">
        <f>IF(B5&gt;199,K4+1,K4)</f>
        <v>1</v>
      </c>
      <c r="L5" s="5">
        <f>IF(C5&gt;199,L4+1,L4)</f>
        <v>1</v>
      </c>
      <c r="M5" s="5">
        <f>IF(D5&gt;199,M4+1,M4)</f>
        <v>1</v>
      </c>
      <c r="N5" s="5">
        <f>IF(E5&gt;599,N4+1,N4)</f>
        <v>1</v>
      </c>
      <c r="O5" s="5">
        <f>IF(E5&gt;699,O4+1,O4)</f>
        <v>1</v>
      </c>
      <c r="P5" s="5" t="str">
        <f>IF(E5&gt;(F4*3),"Y","N")</f>
        <v>Y</v>
      </c>
    </row>
    <row r="6" spans="1:16" ht="12.75">
      <c r="A6" s="11">
        <f>A5+7</f>
        <v>42634</v>
      </c>
      <c r="B6" s="5">
        <v>223</v>
      </c>
      <c r="C6" s="5">
        <v>199</v>
      </c>
      <c r="D6" s="5">
        <v>178</v>
      </c>
      <c r="E6" s="5">
        <f>SUM(B6:D6)</f>
        <v>600</v>
      </c>
      <c r="F6" s="12">
        <f>AVERAGE($B$4:D6)</f>
        <v>204.66666666666666</v>
      </c>
      <c r="G6" s="13">
        <v>0</v>
      </c>
      <c r="H6" s="13">
        <v>7</v>
      </c>
      <c r="I6" s="14">
        <v>24</v>
      </c>
      <c r="J6" s="14">
        <v>3</v>
      </c>
      <c r="K6" s="5">
        <f>IF(B6&gt;199,K5+1,K5)</f>
        <v>2</v>
      </c>
      <c r="L6" s="5">
        <f>IF(C6&gt;199,L5+1,L5)</f>
        <v>1</v>
      </c>
      <c r="M6" s="5">
        <f>IF(D6&gt;199,M5+1,M5)</f>
        <v>1</v>
      </c>
      <c r="N6" s="5">
        <f>IF(E6&gt;599,N5+1,N5)</f>
        <v>2</v>
      </c>
      <c r="O6" s="5">
        <f>IF(E6&gt;699,O5+1,O5)</f>
        <v>1</v>
      </c>
      <c r="P6" s="5" t="str">
        <f>IF(E6&gt;(F5*3),"Y","N")</f>
        <v>N</v>
      </c>
    </row>
    <row r="7" spans="1:16" ht="12.75">
      <c r="A7" s="11">
        <f>A6+7</f>
        <v>42641</v>
      </c>
      <c r="B7" s="5">
        <v>228</v>
      </c>
      <c r="C7" s="5">
        <v>178</v>
      </c>
      <c r="D7" s="5">
        <v>238</v>
      </c>
      <c r="E7" s="5">
        <f>SUM(B7:D7)</f>
        <v>644</v>
      </c>
      <c r="F7" s="12">
        <f>AVERAGE($B$4:D7)</f>
        <v>207.16666666666666</v>
      </c>
      <c r="G7" s="13">
        <v>5</v>
      </c>
      <c r="H7" s="13">
        <v>2</v>
      </c>
      <c r="I7" s="14">
        <v>53</v>
      </c>
      <c r="J7" s="14">
        <v>0</v>
      </c>
      <c r="K7" s="5">
        <f>IF(B7&gt;199,K6+1,K6)</f>
        <v>3</v>
      </c>
      <c r="L7" s="5">
        <f>IF(C7&gt;199,L6+1,L6)</f>
        <v>1</v>
      </c>
      <c r="M7" s="5">
        <f>IF(D7&gt;199,M6+1,M6)</f>
        <v>2</v>
      </c>
      <c r="N7" s="5">
        <f>IF(E7&gt;599,N6+1,N6)</f>
        <v>3</v>
      </c>
      <c r="O7" s="5">
        <f>IF(E7&gt;699,O6+1,O6)</f>
        <v>1</v>
      </c>
      <c r="P7" s="5" t="str">
        <f>IF(E7&gt;(F6*3),"Y","N")</f>
        <v>Y</v>
      </c>
    </row>
    <row r="8" spans="1:16" ht="12.75">
      <c r="A8" s="11">
        <f>A7+7</f>
        <v>42648</v>
      </c>
      <c r="B8" s="5">
        <v>158</v>
      </c>
      <c r="C8" s="5">
        <v>195</v>
      </c>
      <c r="D8" s="5">
        <v>208</v>
      </c>
      <c r="E8" s="5">
        <f>SUM(B8:D8)</f>
        <v>561</v>
      </c>
      <c r="F8" s="12">
        <f>AVERAGE($B$4:D8)</f>
        <v>203.13333333333333</v>
      </c>
      <c r="G8" s="13">
        <v>0</v>
      </c>
      <c r="H8" s="13">
        <v>7</v>
      </c>
      <c r="I8" s="14">
        <v>55</v>
      </c>
      <c r="J8" s="14">
        <v>3</v>
      </c>
      <c r="K8" s="5">
        <f>IF(B8&gt;199,K7+1,K7)</f>
        <v>3</v>
      </c>
      <c r="L8" s="5">
        <f>IF(C8&gt;199,L7+1,L7)</f>
        <v>1</v>
      </c>
      <c r="M8" s="5">
        <f>IF(D8&gt;199,M7+1,M7)</f>
        <v>3</v>
      </c>
      <c r="N8" s="5">
        <f>IF(E8&gt;599,N7+1,N7)</f>
        <v>3</v>
      </c>
      <c r="O8" s="5">
        <f>IF(E8&gt;699,O7+1,O7)</f>
        <v>1</v>
      </c>
      <c r="P8" s="5" t="str">
        <f>IF(E8&gt;(F7*3),"Y","N")</f>
        <v>N</v>
      </c>
    </row>
    <row r="9" spans="1:16" ht="12.75">
      <c r="A9" s="11">
        <f>A8+7</f>
        <v>42655</v>
      </c>
      <c r="B9" s="5">
        <v>231</v>
      </c>
      <c r="C9" s="5">
        <v>173</v>
      </c>
      <c r="D9" s="5">
        <v>199</v>
      </c>
      <c r="E9" s="5">
        <f>SUM(B9:D9)</f>
        <v>603</v>
      </c>
      <c r="F9" s="12">
        <f>AVERAGE($B$4:D9)</f>
        <v>202.77777777777777</v>
      </c>
      <c r="G9" s="13">
        <v>5</v>
      </c>
      <c r="H9" s="13">
        <v>2</v>
      </c>
      <c r="I9" s="14">
        <v>55</v>
      </c>
      <c r="J9" s="14">
        <v>30</v>
      </c>
      <c r="K9" s="5">
        <f>IF(B9&gt;199,K8+1,K8)</f>
        <v>4</v>
      </c>
      <c r="L9" s="5">
        <f>IF(C9&gt;199,L8+1,L8)</f>
        <v>1</v>
      </c>
      <c r="M9" s="5">
        <f>IF(D9&gt;199,M8+1,M8)</f>
        <v>3</v>
      </c>
      <c r="N9" s="5">
        <f>IF(E9&gt;599,N8+1,N8)</f>
        <v>4</v>
      </c>
      <c r="O9" s="5">
        <f>IF(E9&gt;699,O8+1,O8)</f>
        <v>1</v>
      </c>
      <c r="P9" s="5" t="str">
        <f>IF(E9&gt;(F8*3),"Y","N")</f>
        <v>N</v>
      </c>
    </row>
    <row r="10" spans="1:16" ht="12.75">
      <c r="A10" s="11">
        <f>A9+7</f>
        <v>42662</v>
      </c>
      <c r="B10" s="5">
        <v>221</v>
      </c>
      <c r="C10" s="5">
        <v>222</v>
      </c>
      <c r="D10" s="5">
        <v>241</v>
      </c>
      <c r="E10" s="5">
        <f>SUM(B10:D10)</f>
        <v>684</v>
      </c>
      <c r="F10" s="12">
        <f>AVERAGE($B$4:D10)</f>
        <v>206.38095238095238</v>
      </c>
      <c r="G10" s="13">
        <v>5</v>
      </c>
      <c r="H10" s="13">
        <v>2</v>
      </c>
      <c r="I10" s="14">
        <v>55</v>
      </c>
      <c r="J10" s="14">
        <v>90</v>
      </c>
      <c r="K10" s="5">
        <f>IF(B10&gt;199,K9+1,K9)</f>
        <v>5</v>
      </c>
      <c r="L10" s="5">
        <f>IF(C10&gt;199,L9+1,L9)</f>
        <v>2</v>
      </c>
      <c r="M10" s="5">
        <f>IF(D10&gt;199,M9+1,M9)</f>
        <v>4</v>
      </c>
      <c r="N10" s="5">
        <f>IF(E10&gt;599,N9+1,N9)</f>
        <v>5</v>
      </c>
      <c r="O10" s="5">
        <f>IF(E10&gt;699,O9+1,O9)</f>
        <v>1</v>
      </c>
      <c r="P10" s="5" t="str">
        <f>IF(E10&gt;(F9*3),"Y","N")</f>
        <v>Y</v>
      </c>
    </row>
    <row r="11" spans="1:16" ht="12.75">
      <c r="A11" s="11">
        <f>A10+7</f>
        <v>42669</v>
      </c>
      <c r="B11" s="5">
        <v>145</v>
      </c>
      <c r="C11" s="5">
        <v>266</v>
      </c>
      <c r="D11" s="5">
        <v>224</v>
      </c>
      <c r="E11" s="5">
        <f>SUM(B11:D11)</f>
        <v>635</v>
      </c>
      <c r="F11" s="12">
        <f>AVERAGE($B$4:D11)</f>
        <v>207.04166666666666</v>
      </c>
      <c r="G11" s="13">
        <v>5</v>
      </c>
      <c r="H11" s="13">
        <v>2</v>
      </c>
      <c r="I11" s="14">
        <v>55</v>
      </c>
      <c r="J11" s="14">
        <v>50</v>
      </c>
      <c r="K11" s="5">
        <f>IF(B11&gt;199,K10+1,K10)</f>
        <v>5</v>
      </c>
      <c r="L11" s="5">
        <f>IF(C11&gt;199,L10+1,L10)</f>
        <v>3</v>
      </c>
      <c r="M11" s="5">
        <f>IF(D11&gt;199,M10+1,M10)</f>
        <v>5</v>
      </c>
      <c r="N11" s="5">
        <f>IF(E11&gt;599,N10+1,N10)</f>
        <v>6</v>
      </c>
      <c r="O11" s="5">
        <f>IF(E11&gt;699,O10+1,O10)</f>
        <v>1</v>
      </c>
      <c r="P11" s="5" t="str">
        <f>IF(E11&gt;(F10*3),"Y","N")</f>
        <v>Y</v>
      </c>
    </row>
    <row r="12" spans="1:16" ht="12.75">
      <c r="A12" s="11">
        <f>A11+7</f>
        <v>42676</v>
      </c>
      <c r="B12" s="5">
        <v>266</v>
      </c>
      <c r="C12" s="5">
        <v>202</v>
      </c>
      <c r="D12" s="5">
        <v>208</v>
      </c>
      <c r="E12" s="5">
        <f>SUM(B12:D12)</f>
        <v>676</v>
      </c>
      <c r="F12" s="12">
        <f>AVERAGE($B$4:D12)</f>
        <v>209.07407407407408</v>
      </c>
      <c r="G12" s="13">
        <v>3</v>
      </c>
      <c r="H12" s="13">
        <v>4</v>
      </c>
      <c r="I12" s="14">
        <v>55</v>
      </c>
      <c r="J12" s="14">
        <v>175</v>
      </c>
      <c r="K12" s="5">
        <f>IF(B12&gt;199,K11+1,K11)</f>
        <v>6</v>
      </c>
      <c r="L12" s="5">
        <f>IF(C12&gt;199,L11+1,L11)</f>
        <v>4</v>
      </c>
      <c r="M12" s="5">
        <f>IF(D12&gt;199,M11+1,M11)</f>
        <v>6</v>
      </c>
      <c r="N12" s="5">
        <f>IF(E12&gt;599,N11+1,N11)</f>
        <v>7</v>
      </c>
      <c r="O12" s="5">
        <f>IF(E12&gt;699,O11+1,O11)</f>
        <v>1</v>
      </c>
      <c r="P12" s="5" t="str">
        <f>IF(E12&gt;(F11*3),"Y","N")</f>
        <v>Y</v>
      </c>
    </row>
    <row r="13" spans="1:16" ht="12.75">
      <c r="A13" s="11">
        <f>A12+7</f>
        <v>42683</v>
      </c>
      <c r="B13" s="5"/>
      <c r="C13" s="5"/>
      <c r="D13" s="5"/>
      <c r="E13" s="5">
        <f>SUM(B13:D13)</f>
        <v>0</v>
      </c>
      <c r="F13" s="12">
        <f>AVERAGE($B$4:D13)</f>
        <v>209.07407407407408</v>
      </c>
      <c r="G13" s="13">
        <v>7</v>
      </c>
      <c r="H13" s="13">
        <v>0</v>
      </c>
      <c r="I13" s="14"/>
      <c r="J13" s="14"/>
      <c r="K13" s="5">
        <f>IF(B13&gt;199,K12+1,K12)</f>
        <v>6</v>
      </c>
      <c r="L13" s="5">
        <f>IF(C13&gt;199,L12+1,L12)</f>
        <v>4</v>
      </c>
      <c r="M13" s="5">
        <f>IF(D13&gt;199,M12+1,M12)</f>
        <v>6</v>
      </c>
      <c r="N13" s="5">
        <f>IF(E13&gt;599,N12+1,N12)</f>
        <v>7</v>
      </c>
      <c r="O13" s="5">
        <f>IF(E13&gt;699,O12+1,O12)</f>
        <v>1</v>
      </c>
      <c r="P13" s="5" t="str">
        <f>IF(E13&gt;(F12*3),"Y","N")</f>
        <v>N</v>
      </c>
    </row>
    <row r="14" spans="1:16" ht="12.75">
      <c r="A14" s="11">
        <f>A13+7</f>
        <v>42690</v>
      </c>
      <c r="B14" s="13">
        <v>247</v>
      </c>
      <c r="C14" s="5">
        <v>258</v>
      </c>
      <c r="D14" s="5">
        <v>204</v>
      </c>
      <c r="E14" s="5">
        <f>SUM(B14:D14)</f>
        <v>709</v>
      </c>
      <c r="F14" s="12">
        <f>AVERAGE($B$4:D14)</f>
        <v>211.8</v>
      </c>
      <c r="G14" s="13">
        <v>7</v>
      </c>
      <c r="H14" s="13">
        <v>0</v>
      </c>
      <c r="I14" s="15">
        <v>76</v>
      </c>
      <c r="J14" s="15">
        <v>30</v>
      </c>
      <c r="K14" s="5">
        <f>IF(B14&gt;199,K13+1,K13)</f>
        <v>7</v>
      </c>
      <c r="L14" s="5">
        <f>IF(C14&gt;199,L13+1,L13)</f>
        <v>5</v>
      </c>
      <c r="M14" s="5">
        <f>IF(D14&gt;199,M13+1,M13)</f>
        <v>7</v>
      </c>
      <c r="N14" s="5">
        <f>IF(E14&gt;599,N13+1,N13)</f>
        <v>8</v>
      </c>
      <c r="O14" s="5">
        <f>IF(E14&gt;699,O13+1,O13)</f>
        <v>2</v>
      </c>
      <c r="P14" s="5" t="str">
        <f>IF(E14&gt;(F13*3),"Y","N")</f>
        <v>Y</v>
      </c>
    </row>
    <row r="15" spans="1:16" s="21" customFormat="1" ht="12.75">
      <c r="A15" s="16">
        <f>A14+7</f>
        <v>42697</v>
      </c>
      <c r="B15" s="17">
        <v>200</v>
      </c>
      <c r="C15" s="18">
        <v>219</v>
      </c>
      <c r="D15" s="18">
        <v>171</v>
      </c>
      <c r="E15" s="5">
        <f>SUM(B15:D15)</f>
        <v>590</v>
      </c>
      <c r="F15" s="19">
        <f>AVERAGE($B$4:D15)</f>
        <v>210.42424242424244</v>
      </c>
      <c r="G15" s="13">
        <v>5</v>
      </c>
      <c r="H15" s="13">
        <v>2</v>
      </c>
      <c r="I15" s="20">
        <v>76</v>
      </c>
      <c r="J15" s="20">
        <v>0</v>
      </c>
      <c r="K15" s="18">
        <f>IF(B15&gt;199,K14+1,K14)</f>
        <v>8</v>
      </c>
      <c r="L15" s="18">
        <f>IF(C15&gt;199,L14+1,L14)</f>
        <v>6</v>
      </c>
      <c r="M15" s="18">
        <f>IF(D15&gt;199,M14+1,M14)</f>
        <v>7</v>
      </c>
      <c r="N15" s="18">
        <f>IF(E15&gt;599,N14+1,N14)</f>
        <v>8</v>
      </c>
      <c r="O15" s="18">
        <f>IF(E15&gt;699,O14+1,O14)</f>
        <v>2</v>
      </c>
      <c r="P15" s="18" t="str">
        <f>IF(E15&gt;(F14*3),"Y","N")</f>
        <v>N</v>
      </c>
    </row>
    <row r="16" spans="1:16" s="21" customFormat="1" ht="12.75">
      <c r="A16" s="16">
        <f>A15+7</f>
        <v>42704</v>
      </c>
      <c r="B16" s="17">
        <v>265</v>
      </c>
      <c r="C16" s="18">
        <v>207</v>
      </c>
      <c r="D16" s="18">
        <v>214</v>
      </c>
      <c r="E16" s="5">
        <f>SUM(B16:D16)</f>
        <v>686</v>
      </c>
      <c r="F16" s="19">
        <f>AVERAGE($B$4:D16)</f>
        <v>211.94444444444446</v>
      </c>
      <c r="G16" s="13">
        <v>4</v>
      </c>
      <c r="H16" s="13">
        <v>3</v>
      </c>
      <c r="I16" s="20">
        <v>76</v>
      </c>
      <c r="J16" s="20">
        <v>250</v>
      </c>
      <c r="K16" s="18">
        <f>IF(B16&gt;199,K15+1,K15)</f>
        <v>9</v>
      </c>
      <c r="L16" s="18">
        <f>IF(C16&gt;199,L15+1,L15)</f>
        <v>7</v>
      </c>
      <c r="M16" s="18">
        <f>IF(D16&gt;199,M15+1,M15)</f>
        <v>8</v>
      </c>
      <c r="N16" s="18">
        <f>IF(E16&gt;599,N15+1,N15)</f>
        <v>9</v>
      </c>
      <c r="O16" s="18">
        <f>IF(E16&gt;699,O15+1,O15)</f>
        <v>2</v>
      </c>
      <c r="P16" s="18" t="str">
        <f>IF(E16&gt;(F15*3),"Y","N")</f>
        <v>Y</v>
      </c>
    </row>
    <row r="17" spans="1:16" s="21" customFormat="1" ht="12.75">
      <c r="A17" s="16">
        <f>A16+7</f>
        <v>42711</v>
      </c>
      <c r="B17" s="17">
        <v>173</v>
      </c>
      <c r="C17" s="18">
        <v>206</v>
      </c>
      <c r="D17" s="18">
        <v>213</v>
      </c>
      <c r="E17" s="5">
        <f>SUM(B17:D17)</f>
        <v>592</v>
      </c>
      <c r="F17" s="19">
        <f>AVERAGE($B$4:D17)</f>
        <v>210.82051282051282</v>
      </c>
      <c r="G17" s="13">
        <v>4</v>
      </c>
      <c r="H17" s="13">
        <v>3</v>
      </c>
      <c r="I17" s="20">
        <v>76</v>
      </c>
      <c r="J17" s="20">
        <v>0</v>
      </c>
      <c r="K17" s="18">
        <f>IF(B17&gt;199,K16+1,K16)</f>
        <v>9</v>
      </c>
      <c r="L17" s="18">
        <f>IF(C17&gt;199,L16+1,L16)</f>
        <v>8</v>
      </c>
      <c r="M17" s="18">
        <f>IF(D17&gt;199,M16+1,M16)</f>
        <v>9</v>
      </c>
      <c r="N17" s="18">
        <f>IF(E17&gt;599,N16+1,N16)</f>
        <v>9</v>
      </c>
      <c r="O17" s="18">
        <f>IF(E17&gt;699,O16+1,O16)</f>
        <v>2</v>
      </c>
      <c r="P17" s="18" t="str">
        <f>IF(E17&gt;(F16*3),"Y","N")</f>
        <v>N</v>
      </c>
    </row>
    <row r="18" spans="1:16" s="21" customFormat="1" ht="12.75">
      <c r="A18" s="16">
        <f>A17+7</f>
        <v>42718</v>
      </c>
      <c r="B18" s="17">
        <v>197</v>
      </c>
      <c r="C18" s="18">
        <v>290</v>
      </c>
      <c r="D18" s="18">
        <v>259</v>
      </c>
      <c r="E18" s="5">
        <f>SUM(B18:D18)</f>
        <v>746</v>
      </c>
      <c r="F18" s="19">
        <f>AVERAGE($B$4:D18)</f>
        <v>213.52380952380952</v>
      </c>
      <c r="G18" s="13">
        <v>4</v>
      </c>
      <c r="H18" s="13">
        <v>3</v>
      </c>
      <c r="I18" s="20">
        <v>76</v>
      </c>
      <c r="J18" s="20">
        <v>350</v>
      </c>
      <c r="K18" s="18">
        <f>IF(B18&gt;199,K17+1,K17)</f>
        <v>9</v>
      </c>
      <c r="L18" s="18">
        <f>IF(C18&gt;199,L17+1,L17)</f>
        <v>9</v>
      </c>
      <c r="M18" s="18">
        <f>IF(D18&gt;199,M17+1,M17)</f>
        <v>10</v>
      </c>
      <c r="N18" s="18">
        <f>IF(E18&gt;599,N17+1,N17)</f>
        <v>10</v>
      </c>
      <c r="O18" s="18">
        <f>IF(E18&gt;699,O17+1,O17)</f>
        <v>3</v>
      </c>
      <c r="P18" s="18" t="str">
        <f>IF(E18&gt;(F17*3),"Y","N")</f>
        <v>Y</v>
      </c>
    </row>
    <row r="19" spans="1:16" s="21" customFormat="1" ht="12.75">
      <c r="A19" s="16">
        <f>A18+7</f>
        <v>42725</v>
      </c>
      <c r="B19" s="17">
        <v>225</v>
      </c>
      <c r="C19" s="18">
        <v>210</v>
      </c>
      <c r="D19" s="18">
        <v>203</v>
      </c>
      <c r="E19" s="5">
        <f>SUM(B19:D19)</f>
        <v>638</v>
      </c>
      <c r="F19" s="19">
        <f>AVERAGE($B$4:D19)</f>
        <v>213.46666666666667</v>
      </c>
      <c r="G19" s="13">
        <v>4</v>
      </c>
      <c r="H19" s="13">
        <v>3</v>
      </c>
      <c r="I19" s="20">
        <v>76</v>
      </c>
      <c r="J19" s="20">
        <v>0</v>
      </c>
      <c r="K19" s="18">
        <f>IF(B19&gt;199,K18+1,K18)</f>
        <v>10</v>
      </c>
      <c r="L19" s="18">
        <f>IF(C19&gt;199,L18+1,L18)</f>
        <v>10</v>
      </c>
      <c r="M19" s="18">
        <f>IF(D19&gt;199,M18+1,M18)</f>
        <v>11</v>
      </c>
      <c r="N19" s="18">
        <f>IF(E19&gt;599,N18+1,N18)</f>
        <v>11</v>
      </c>
      <c r="O19" s="18">
        <f>IF(E19&gt;699,O18+1,O18)</f>
        <v>3</v>
      </c>
      <c r="P19" s="18" t="str">
        <f>IF(E19&gt;(F18*3),"Y","N")</f>
        <v>N</v>
      </c>
    </row>
    <row r="20" spans="1:16" s="21" customFormat="1" ht="12.75">
      <c r="A20" s="16">
        <f>A19+7</f>
        <v>42732</v>
      </c>
      <c r="B20" s="17">
        <v>210</v>
      </c>
      <c r="C20" s="18">
        <v>225</v>
      </c>
      <c r="D20" s="18">
        <v>193</v>
      </c>
      <c r="E20" s="5">
        <f>SUM(B20:D20)</f>
        <v>628</v>
      </c>
      <c r="F20" s="19">
        <f>AVERAGE($B$4:D20)</f>
        <v>213.20833333333334</v>
      </c>
      <c r="G20" s="13">
        <v>2</v>
      </c>
      <c r="H20" s="13">
        <v>5</v>
      </c>
      <c r="I20" s="20">
        <v>76</v>
      </c>
      <c r="J20" s="20">
        <v>0</v>
      </c>
      <c r="K20" s="18">
        <f>IF(B20&gt;199,K19+1,K19)</f>
        <v>11</v>
      </c>
      <c r="L20" s="18">
        <f>IF(C20&gt;199,L19+1,L19)</f>
        <v>11</v>
      </c>
      <c r="M20" s="18">
        <f>IF(D20&gt;199,M19+1,M19)</f>
        <v>11</v>
      </c>
      <c r="N20" s="18">
        <f>IF(E20&gt;599,N19+1,N19)</f>
        <v>12</v>
      </c>
      <c r="O20" s="18">
        <f>IF(E20&gt;699,O19+1,O19)</f>
        <v>3</v>
      </c>
      <c r="P20" s="18" t="str">
        <f>IF(E20&gt;(F19*3),"Y","N")</f>
        <v>N</v>
      </c>
    </row>
    <row r="21" spans="1:16" s="21" customFormat="1" ht="12.75">
      <c r="A21" s="16">
        <f>A20+7</f>
        <v>42739</v>
      </c>
      <c r="B21" s="17">
        <v>209</v>
      </c>
      <c r="C21" s="18">
        <v>208</v>
      </c>
      <c r="D21" s="18">
        <v>191</v>
      </c>
      <c r="E21" s="5">
        <f>SUM(B21:D21)</f>
        <v>608</v>
      </c>
      <c r="F21" s="19">
        <f>AVERAGE($B$4:D21)</f>
        <v>212.58823529411765</v>
      </c>
      <c r="G21" s="13">
        <v>2</v>
      </c>
      <c r="H21" s="13">
        <v>5</v>
      </c>
      <c r="I21" s="20">
        <v>76</v>
      </c>
      <c r="J21" s="20">
        <v>0</v>
      </c>
      <c r="K21" s="18">
        <f>IF(B21&gt;199,K20+1,K20)</f>
        <v>12</v>
      </c>
      <c r="L21" s="18">
        <f>IF(C21&gt;199,L20+1,L20)</f>
        <v>12</v>
      </c>
      <c r="M21" s="18">
        <f>IF(D21&gt;199,M20+1,M20)</f>
        <v>11</v>
      </c>
      <c r="N21" s="18">
        <f>IF(E21&gt;599,N20+1,N20)</f>
        <v>13</v>
      </c>
      <c r="O21" s="18">
        <f>IF(E21&gt;699,O20+1,O20)</f>
        <v>3</v>
      </c>
      <c r="P21" s="18" t="str">
        <f>IF(E21&gt;(F20*3),"Y","N")</f>
        <v>N</v>
      </c>
    </row>
    <row r="22" spans="1:16" s="21" customFormat="1" ht="12.75">
      <c r="A22" s="16">
        <f>A21+7</f>
        <v>42746</v>
      </c>
      <c r="B22" s="17">
        <v>195</v>
      </c>
      <c r="C22" s="18">
        <v>168</v>
      </c>
      <c r="D22" s="18">
        <v>219</v>
      </c>
      <c r="E22" s="5">
        <f>SUM(B22:D22)</f>
        <v>582</v>
      </c>
      <c r="F22" s="19">
        <f>AVERAGE($B$4:D22)</f>
        <v>211.55555555555554</v>
      </c>
      <c r="G22" s="13">
        <v>2</v>
      </c>
      <c r="H22" s="13">
        <v>5</v>
      </c>
      <c r="I22" s="20">
        <v>76</v>
      </c>
      <c r="J22" s="20">
        <v>0</v>
      </c>
      <c r="K22" s="18">
        <f>IF(B22&gt;199,K21+1,K21)</f>
        <v>12</v>
      </c>
      <c r="L22" s="18">
        <f>IF(C22&gt;199,L21+1,L21)</f>
        <v>12</v>
      </c>
      <c r="M22" s="18">
        <f>IF(D22&gt;199,M21+1,M21)</f>
        <v>12</v>
      </c>
      <c r="N22" s="18">
        <f>IF(E22&gt;599,N21+1,N21)</f>
        <v>13</v>
      </c>
      <c r="O22" s="18">
        <f>IF(E22&gt;699,O21+1,O21)</f>
        <v>3</v>
      </c>
      <c r="P22" s="18" t="str">
        <f>IF(E22&gt;(F21*3),"Y","N")</f>
        <v>N</v>
      </c>
    </row>
    <row r="23" spans="1:16" s="21" customFormat="1" ht="12.75">
      <c r="A23" s="16">
        <f>A22+7</f>
        <v>42753</v>
      </c>
      <c r="B23" s="17">
        <v>217</v>
      </c>
      <c r="C23" s="18">
        <v>243</v>
      </c>
      <c r="D23" s="18">
        <v>182</v>
      </c>
      <c r="E23" s="5">
        <f>SUM(B23:D23)</f>
        <v>642</v>
      </c>
      <c r="F23" s="19">
        <f>AVERAGE($B$4:D23)</f>
        <v>211.68421052631578</v>
      </c>
      <c r="G23" s="13">
        <v>2</v>
      </c>
      <c r="H23" s="13">
        <v>5</v>
      </c>
      <c r="I23" s="20">
        <v>76</v>
      </c>
      <c r="J23" s="20">
        <v>19</v>
      </c>
      <c r="K23" s="18">
        <f>IF(B23&gt;199,K22+1,K22)</f>
        <v>13</v>
      </c>
      <c r="L23" s="18">
        <f>IF(C23&gt;199,L22+1,L22)</f>
        <v>13</v>
      </c>
      <c r="M23" s="18">
        <f>IF(D23&gt;199,M22+1,M22)</f>
        <v>12</v>
      </c>
      <c r="N23" s="18">
        <f>IF(E23&gt;599,N22+1,N22)</f>
        <v>14</v>
      </c>
      <c r="O23" s="18">
        <f>IF(E23&gt;699,O22+1,O22)</f>
        <v>3</v>
      </c>
      <c r="P23" s="18" t="str">
        <f>IF(E23&gt;(F22*3),"Y","N")</f>
        <v>Y</v>
      </c>
    </row>
    <row r="24" spans="1:16" s="21" customFormat="1" ht="12.75">
      <c r="A24" s="16">
        <f>A23+7</f>
        <v>42760</v>
      </c>
      <c r="B24" s="17">
        <v>216</v>
      </c>
      <c r="C24" s="18">
        <v>213</v>
      </c>
      <c r="D24" s="18">
        <v>201</v>
      </c>
      <c r="E24" s="5">
        <f>SUM(B24:D24)</f>
        <v>630</v>
      </c>
      <c r="F24" s="19">
        <f>AVERAGE($B$4:D24)</f>
        <v>211.6</v>
      </c>
      <c r="G24" s="13">
        <v>7</v>
      </c>
      <c r="H24" s="13">
        <v>0</v>
      </c>
      <c r="I24" s="20">
        <v>76</v>
      </c>
      <c r="J24" s="20">
        <v>0</v>
      </c>
      <c r="K24" s="18">
        <f>IF(B24&gt;199,K23+1,K23)</f>
        <v>14</v>
      </c>
      <c r="L24" s="18">
        <f>IF(C24&gt;199,L23+1,L23)</f>
        <v>14</v>
      </c>
      <c r="M24" s="18">
        <f>IF(D24&gt;199,M23+1,M23)</f>
        <v>13</v>
      </c>
      <c r="N24" s="18">
        <f>IF(E24&gt;599,N23+1,N23)</f>
        <v>15</v>
      </c>
      <c r="O24" s="18">
        <f>IF(E24&gt;699,O23+1,O23)</f>
        <v>3</v>
      </c>
      <c r="P24" s="18" t="str">
        <f>IF(E24&gt;(F23*3),"Y","N")</f>
        <v>N</v>
      </c>
    </row>
    <row r="25" spans="1:16" s="21" customFormat="1" ht="12.75">
      <c r="A25" s="16">
        <f>A24+7</f>
        <v>42767</v>
      </c>
      <c r="B25" s="17">
        <v>167</v>
      </c>
      <c r="C25" s="18">
        <v>205</v>
      </c>
      <c r="D25" s="18">
        <v>225</v>
      </c>
      <c r="E25" s="5">
        <f>SUM(B25:D25)</f>
        <v>597</v>
      </c>
      <c r="F25" s="19">
        <f>AVERAGE($B$4:D25)</f>
        <v>211</v>
      </c>
      <c r="G25" s="13">
        <v>7</v>
      </c>
      <c r="H25" s="13">
        <v>0</v>
      </c>
      <c r="I25" s="20">
        <v>76</v>
      </c>
      <c r="J25" s="20">
        <v>0</v>
      </c>
      <c r="K25" s="18">
        <f>IF(B25&gt;199,K24+1,K24)</f>
        <v>14</v>
      </c>
      <c r="L25" s="18">
        <f>IF(C25&gt;199,L24+1,L24)</f>
        <v>15</v>
      </c>
      <c r="M25" s="18">
        <f>IF(D25&gt;199,M24+1,M24)</f>
        <v>14</v>
      </c>
      <c r="N25" s="18">
        <f>IF(E25&gt;599,N24+1,N24)</f>
        <v>15</v>
      </c>
      <c r="O25" s="18">
        <f>IF(E25&gt;699,O24+1,O24)</f>
        <v>3</v>
      </c>
      <c r="P25" s="18" t="str">
        <f>IF(E25&gt;(F24*3),"Y","N")</f>
        <v>N</v>
      </c>
    </row>
    <row r="26" spans="1:16" s="26" customFormat="1" ht="12.75">
      <c r="A26" s="16">
        <f>A25+7</f>
        <v>42774</v>
      </c>
      <c r="B26" s="22">
        <v>239</v>
      </c>
      <c r="C26" s="23">
        <v>236</v>
      </c>
      <c r="D26" s="23">
        <v>178</v>
      </c>
      <c r="E26" s="5">
        <f>SUM(B26:D26)</f>
        <v>653</v>
      </c>
      <c r="F26" s="24">
        <f>AVERAGE($B$4:D26)</f>
        <v>211.3030303030303</v>
      </c>
      <c r="G26" s="13">
        <v>5</v>
      </c>
      <c r="H26" s="13">
        <v>2</v>
      </c>
      <c r="I26" s="25">
        <v>76</v>
      </c>
      <c r="J26" s="25">
        <v>260</v>
      </c>
      <c r="K26" s="23">
        <f>IF(B26&gt;199,K25+1,K25)</f>
        <v>15</v>
      </c>
      <c r="L26" s="23">
        <f>IF(C26&gt;199,L25+1,L25)</f>
        <v>16</v>
      </c>
      <c r="M26" s="23">
        <f>IF(D26&gt;199,M25+1,M25)</f>
        <v>14</v>
      </c>
      <c r="N26" s="23">
        <f>IF(E26&gt;599,N25+1,N25)</f>
        <v>16</v>
      </c>
      <c r="O26" s="23">
        <f>IF(E26&gt;699,O25+1,O25)</f>
        <v>3</v>
      </c>
      <c r="P26" s="23" t="str">
        <f>IF(E26&gt;(F25*3),"Y","N")</f>
        <v>Y</v>
      </c>
    </row>
    <row r="27" spans="1:16" s="26" customFormat="1" ht="12.75">
      <c r="A27" s="16">
        <f>A26+7</f>
        <v>42781</v>
      </c>
      <c r="B27" s="22">
        <v>248</v>
      </c>
      <c r="C27" s="23">
        <v>215</v>
      </c>
      <c r="D27" s="23">
        <v>248</v>
      </c>
      <c r="E27" s="5">
        <f>SUM(B27:D27)</f>
        <v>711</v>
      </c>
      <c r="F27" s="24">
        <f>AVERAGE($B$4:D27)</f>
        <v>212.42028985507247</v>
      </c>
      <c r="G27" s="13">
        <v>7</v>
      </c>
      <c r="H27" s="13">
        <v>0</v>
      </c>
      <c r="I27" s="25">
        <v>76</v>
      </c>
      <c r="J27" s="25">
        <v>180</v>
      </c>
      <c r="K27" s="23">
        <f>IF(B27&gt;199,K26+1,K26)</f>
        <v>16</v>
      </c>
      <c r="L27" s="23">
        <f>IF(C27&gt;199,L26+1,L26)</f>
        <v>17</v>
      </c>
      <c r="M27" s="23">
        <f>IF(D27&gt;199,M26+1,M26)</f>
        <v>15</v>
      </c>
      <c r="N27" s="23">
        <f>IF(E27&gt;599,N26+1,N26)</f>
        <v>17</v>
      </c>
      <c r="O27" s="23">
        <f>IF(E27&gt;699,O26+1,O26)</f>
        <v>4</v>
      </c>
      <c r="P27" s="23" t="str">
        <f>IF(E27&gt;(F26*3),"Y","N")</f>
        <v>Y</v>
      </c>
    </row>
    <row r="28" spans="1:16" s="26" customFormat="1" ht="12.75">
      <c r="A28" s="16">
        <f>A27+7</f>
        <v>42788</v>
      </c>
      <c r="B28" s="22">
        <v>217</v>
      </c>
      <c r="C28" s="23">
        <v>178</v>
      </c>
      <c r="D28" s="23">
        <v>199</v>
      </c>
      <c r="E28" s="5">
        <f>SUM(B28:D28)</f>
        <v>594</v>
      </c>
      <c r="F28" s="24">
        <f>AVERAGE($B$4:D28)</f>
        <v>211.81944444444446</v>
      </c>
      <c r="G28" s="13">
        <v>7</v>
      </c>
      <c r="H28" s="13">
        <v>0</v>
      </c>
      <c r="I28" s="25">
        <v>76</v>
      </c>
      <c r="J28" s="25">
        <v>0</v>
      </c>
      <c r="K28" s="23">
        <f>IF(B28&gt;199,K27+1,K27)</f>
        <v>17</v>
      </c>
      <c r="L28" s="23">
        <f>IF(C28&gt;199,L27+1,L27)</f>
        <v>17</v>
      </c>
      <c r="M28" s="23">
        <f>IF(D28&gt;199,M27+1,M27)</f>
        <v>15</v>
      </c>
      <c r="N28" s="23">
        <f>IF(E28&gt;599,N27+1,N27)</f>
        <v>17</v>
      </c>
      <c r="O28" s="23">
        <f>IF(E28&gt;699,O27+1,O27)</f>
        <v>4</v>
      </c>
      <c r="P28" s="23" t="str">
        <f>IF(E28&gt;(F27*3),"Y","N")</f>
        <v>N</v>
      </c>
    </row>
    <row r="29" spans="1:16" s="26" customFormat="1" ht="12.75">
      <c r="A29" s="16">
        <f>A28+7</f>
        <v>42795</v>
      </c>
      <c r="B29" s="22">
        <v>233</v>
      </c>
      <c r="C29" s="23">
        <v>239</v>
      </c>
      <c r="D29" s="23">
        <v>245</v>
      </c>
      <c r="E29" s="5">
        <f>SUM(B29:D29)</f>
        <v>717</v>
      </c>
      <c r="F29" s="24">
        <f>AVERAGE($B$4:D29)</f>
        <v>212.90666666666667</v>
      </c>
      <c r="G29" s="13">
        <v>5</v>
      </c>
      <c r="H29" s="13">
        <v>2</v>
      </c>
      <c r="I29" s="25">
        <v>76</v>
      </c>
      <c r="J29" s="25">
        <v>320</v>
      </c>
      <c r="K29" s="23">
        <f>IF(B29&gt;199,K28+1,K28)</f>
        <v>18</v>
      </c>
      <c r="L29" s="23">
        <f>IF(C29&gt;199,L28+1,L28)</f>
        <v>18</v>
      </c>
      <c r="M29" s="23">
        <f>IF(D29&gt;199,M28+1,M28)</f>
        <v>16</v>
      </c>
      <c r="N29" s="23">
        <f>IF(E29&gt;599,N28+1,N28)</f>
        <v>18</v>
      </c>
      <c r="O29" s="23">
        <f>IF(E29&gt;699,O28+1,O28)</f>
        <v>5</v>
      </c>
      <c r="P29" s="23" t="str">
        <f>IF(E29&gt;(F28*3),"Y","N")</f>
        <v>Y</v>
      </c>
    </row>
    <row r="30" spans="1:16" s="26" customFormat="1" ht="12.75">
      <c r="A30" s="16">
        <f>A29+7</f>
        <v>42802</v>
      </c>
      <c r="B30" s="22">
        <v>191</v>
      </c>
      <c r="C30" s="23">
        <v>235</v>
      </c>
      <c r="D30" s="23">
        <v>202</v>
      </c>
      <c r="E30" s="5">
        <f>SUM(B30:D30)</f>
        <v>628</v>
      </c>
      <c r="F30" s="24">
        <f>AVERAGE($B$4:D30)</f>
        <v>212.76923076923077</v>
      </c>
      <c r="G30" s="13">
        <v>5</v>
      </c>
      <c r="H30" s="13">
        <v>2</v>
      </c>
      <c r="I30" s="25">
        <v>76</v>
      </c>
      <c r="J30" s="25">
        <v>100</v>
      </c>
      <c r="K30" s="23">
        <f>IF(B30&gt;199,K29+1,K29)</f>
        <v>18</v>
      </c>
      <c r="L30" s="23">
        <f>IF(C30&gt;199,L29+1,L29)</f>
        <v>19</v>
      </c>
      <c r="M30" s="23">
        <f>IF(D30&gt;199,M29+1,M29)</f>
        <v>17</v>
      </c>
      <c r="N30" s="23">
        <f>IF(E30&gt;599,N29+1,N29)</f>
        <v>19</v>
      </c>
      <c r="O30" s="23">
        <f>IF(E30&gt;699,O29+1,O29)</f>
        <v>5</v>
      </c>
      <c r="P30" s="23" t="str">
        <f>IF(E30&gt;(F29*3),"Y","N")</f>
        <v>N</v>
      </c>
    </row>
    <row r="31" spans="1:16" s="26" customFormat="1" ht="12.75">
      <c r="A31" s="16">
        <f>A30+7</f>
        <v>42809</v>
      </c>
      <c r="B31" s="22">
        <v>187</v>
      </c>
      <c r="C31" s="23">
        <v>187</v>
      </c>
      <c r="D31" s="23">
        <v>215</v>
      </c>
      <c r="E31" s="5">
        <f>SUM(B31:D31)</f>
        <v>589</v>
      </c>
      <c r="F31" s="24">
        <f>AVERAGE($B$4:D31)</f>
        <v>212.1604938271605</v>
      </c>
      <c r="G31" s="13">
        <v>5</v>
      </c>
      <c r="H31" s="13">
        <v>2</v>
      </c>
      <c r="I31" s="25">
        <v>76</v>
      </c>
      <c r="J31" s="25">
        <v>0</v>
      </c>
      <c r="K31" s="23">
        <f>IF(B31&gt;199,K30+1,K30)</f>
        <v>18</v>
      </c>
      <c r="L31" s="23">
        <f>IF(C31&gt;199,L30+1,L30)</f>
        <v>19</v>
      </c>
      <c r="M31" s="23">
        <f>IF(D31&gt;199,M30+1,M30)</f>
        <v>18</v>
      </c>
      <c r="N31" s="23">
        <f>IF(E31&gt;599,N30+1,N30)</f>
        <v>19</v>
      </c>
      <c r="O31" s="23">
        <f>IF(E31&gt;699,O30+1,O30)</f>
        <v>5</v>
      </c>
      <c r="P31" s="23" t="str">
        <f>IF(E31&gt;(F30*3),"Y","N")</f>
        <v>N</v>
      </c>
    </row>
    <row r="32" spans="1:16" s="26" customFormat="1" ht="12.75">
      <c r="A32" s="16">
        <f>A31+7</f>
        <v>42816</v>
      </c>
      <c r="B32" s="22">
        <v>227</v>
      </c>
      <c r="C32" s="23">
        <v>190</v>
      </c>
      <c r="D32" s="23">
        <v>245</v>
      </c>
      <c r="E32" s="5">
        <f>SUM(B32:D32)</f>
        <v>662</v>
      </c>
      <c r="F32" s="24">
        <f>AVERAGE($B$4:D32)</f>
        <v>212.46428571428572</v>
      </c>
      <c r="G32" s="13">
        <v>7</v>
      </c>
      <c r="H32" s="13">
        <v>0</v>
      </c>
      <c r="I32" s="25">
        <v>76</v>
      </c>
      <c r="J32" s="25">
        <v>0</v>
      </c>
      <c r="K32" s="23">
        <f>IF(B32&gt;199,K31+1,K31)</f>
        <v>19</v>
      </c>
      <c r="L32" s="23">
        <f>IF(C32&gt;199,L31+1,L31)</f>
        <v>19</v>
      </c>
      <c r="M32" s="23">
        <f>IF(D32&gt;199,M31+1,M31)</f>
        <v>19</v>
      </c>
      <c r="N32" s="23">
        <f>IF(E32&gt;599,N31+1,N31)</f>
        <v>20</v>
      </c>
      <c r="O32" s="23">
        <f>IF(E32&gt;699,O31+1,O31)</f>
        <v>5</v>
      </c>
      <c r="P32" s="23" t="str">
        <f>IF(E32&gt;(F31*3),"Y","N")</f>
        <v>Y</v>
      </c>
    </row>
    <row r="33" spans="1:16" s="26" customFormat="1" ht="12.75">
      <c r="A33" s="16">
        <f>A32+7</f>
        <v>42823</v>
      </c>
      <c r="B33" s="22">
        <v>205</v>
      </c>
      <c r="C33" s="23">
        <v>279</v>
      </c>
      <c r="D33" s="23">
        <v>248</v>
      </c>
      <c r="E33" s="5">
        <f>SUM(B33:D33)</f>
        <v>732</v>
      </c>
      <c r="F33" s="24">
        <f>AVERAGE($B$4:D33)</f>
        <v>213.55172413793105</v>
      </c>
      <c r="G33" s="13">
        <v>2</v>
      </c>
      <c r="H33" s="13">
        <v>5</v>
      </c>
      <c r="I33" s="25">
        <v>76</v>
      </c>
      <c r="J33" s="25">
        <v>50</v>
      </c>
      <c r="K33" s="23">
        <f>IF(B33&gt;199,K32+1,K32)</f>
        <v>20</v>
      </c>
      <c r="L33" s="23">
        <f>IF(C33&gt;199,L32+1,L32)</f>
        <v>20</v>
      </c>
      <c r="M33" s="23">
        <f>IF(D33&gt;199,M32+1,M32)</f>
        <v>20</v>
      </c>
      <c r="N33" s="23">
        <f>IF(E33&gt;599,N32+1,N32)</f>
        <v>21</v>
      </c>
      <c r="O33" s="23">
        <f>IF(E33&gt;699,O32+1,O32)</f>
        <v>6</v>
      </c>
      <c r="P33" s="23" t="str">
        <f>IF(E33&gt;(F32*3),"Y","N")</f>
        <v>Y</v>
      </c>
    </row>
    <row r="34" spans="1:16" s="26" customFormat="1" ht="12.75">
      <c r="A34" s="16">
        <f>A33+7</f>
        <v>42830</v>
      </c>
      <c r="B34" s="22">
        <v>188</v>
      </c>
      <c r="C34" s="23">
        <v>238</v>
      </c>
      <c r="D34" s="23">
        <v>245</v>
      </c>
      <c r="E34" s="5">
        <f>SUM(B34:D34)</f>
        <v>671</v>
      </c>
      <c r="F34" s="24">
        <f>AVERAGE($B$4:D34)</f>
        <v>213.88888888888889</v>
      </c>
      <c r="G34" s="13">
        <v>2</v>
      </c>
      <c r="H34" s="13">
        <v>5</v>
      </c>
      <c r="I34" s="25">
        <v>76</v>
      </c>
      <c r="J34" s="25">
        <v>50</v>
      </c>
      <c r="K34" s="23">
        <f>IF(B34&gt;199,K33+1,K33)</f>
        <v>20</v>
      </c>
      <c r="L34" s="23">
        <f>IF(C34&gt;199,L33+1,L33)</f>
        <v>21</v>
      </c>
      <c r="M34" s="23">
        <f>IF(D34&gt;199,M33+1,M33)</f>
        <v>21</v>
      </c>
      <c r="N34" s="23">
        <f>IF(E34&gt;599,N33+1,N33)</f>
        <v>22</v>
      </c>
      <c r="O34" s="23">
        <f>IF(E34&gt;699,O33+1,O33)</f>
        <v>6</v>
      </c>
      <c r="P34" s="23" t="str">
        <f>IF(E34&gt;(F33*3),"Y","N")</f>
        <v>Y</v>
      </c>
    </row>
    <row r="35" spans="1:16" s="26" customFormat="1" ht="12.75">
      <c r="A35" s="16">
        <f>A34+7</f>
        <v>42837</v>
      </c>
      <c r="B35" s="22">
        <v>170</v>
      </c>
      <c r="C35" s="23">
        <v>217</v>
      </c>
      <c r="D35" s="23">
        <v>212</v>
      </c>
      <c r="E35" s="5">
        <f>SUM(B35:D35)</f>
        <v>599</v>
      </c>
      <c r="F35" s="24">
        <f>AVERAGE($B$4:D35)</f>
        <v>213.43010752688173</v>
      </c>
      <c r="G35" s="13">
        <v>5</v>
      </c>
      <c r="H35" s="13">
        <v>2</v>
      </c>
      <c r="I35" s="25">
        <v>76</v>
      </c>
      <c r="J35" s="25">
        <v>0</v>
      </c>
      <c r="K35" s="23">
        <f>IF(B35&gt;199,K34+1,K34)</f>
        <v>20</v>
      </c>
      <c r="L35" s="23">
        <f>IF(C35&gt;199,L34+1,L34)</f>
        <v>22</v>
      </c>
      <c r="M35" s="23">
        <f>IF(D35&gt;199,M34+1,M34)</f>
        <v>22</v>
      </c>
      <c r="N35" s="23">
        <f>IF(E35&gt;599,N34+1,N34)</f>
        <v>22</v>
      </c>
      <c r="O35" s="23">
        <f>IF(E35&gt;699,O34+1,O34)</f>
        <v>6</v>
      </c>
      <c r="P35" s="23" t="str">
        <f>IF(E35&gt;(F34*3),"Y","N")</f>
        <v>N</v>
      </c>
    </row>
    <row r="36" spans="1:16" s="26" customFormat="1" ht="12.75">
      <c r="A36" s="16">
        <f>A35+7</f>
        <v>42844</v>
      </c>
      <c r="B36" s="22">
        <v>181</v>
      </c>
      <c r="C36" s="23">
        <v>181</v>
      </c>
      <c r="D36" s="23">
        <v>204</v>
      </c>
      <c r="E36" s="5">
        <f>SUM(B36:D36)</f>
        <v>566</v>
      </c>
      <c r="F36" s="24">
        <f>AVERAGE($B$4:D36)</f>
        <v>212.65625</v>
      </c>
      <c r="G36" s="13">
        <v>2</v>
      </c>
      <c r="H36" s="13">
        <v>5</v>
      </c>
      <c r="I36" s="25">
        <v>76</v>
      </c>
      <c r="J36" s="25">
        <v>370</v>
      </c>
      <c r="K36" s="23">
        <f>IF(B36&gt;199,K35+1,K35)</f>
        <v>20</v>
      </c>
      <c r="L36" s="23">
        <f>IF(C36&gt;199,L35+1,L35)</f>
        <v>22</v>
      </c>
      <c r="M36" s="23">
        <f>IF(D36&gt;199,M35+1,M35)</f>
        <v>23</v>
      </c>
      <c r="N36" s="23">
        <f>IF(E36&gt;599,N35+1,N35)</f>
        <v>22</v>
      </c>
      <c r="O36" s="23">
        <f>IF(E36&gt;699,O35+1,O35)</f>
        <v>6</v>
      </c>
      <c r="P36" s="23" t="str">
        <f>IF(E36&gt;(F35*3),"Y","N")</f>
        <v>N</v>
      </c>
    </row>
    <row r="37" spans="1:16" s="26" customFormat="1" ht="12.75">
      <c r="A37" s="16">
        <f>A36+7</f>
        <v>42851</v>
      </c>
      <c r="B37" s="22"/>
      <c r="C37" s="23"/>
      <c r="D37" s="23"/>
      <c r="E37" s="5">
        <f>SUM(B37:D37)</f>
        <v>0</v>
      </c>
      <c r="F37" s="24">
        <f>AVERAGE($B$4:D37)</f>
        <v>212.65625</v>
      </c>
      <c r="G37" s="13"/>
      <c r="H37" s="13"/>
      <c r="I37" s="25"/>
      <c r="J37" s="25"/>
      <c r="K37" s="23">
        <f>IF(B37&gt;199,K36+1,K36)</f>
        <v>20</v>
      </c>
      <c r="L37" s="23">
        <f>IF(C37&gt;199,L36+1,L36)</f>
        <v>22</v>
      </c>
      <c r="M37" s="23">
        <f>IF(D37&gt;199,M36+1,M36)</f>
        <v>23</v>
      </c>
      <c r="N37" s="23">
        <f>IF(E37&gt;599,N36+1,N36)</f>
        <v>22</v>
      </c>
      <c r="O37" s="23">
        <f>IF(E37&gt;699,O36+1,O36)</f>
        <v>6</v>
      </c>
      <c r="P37" s="23" t="str">
        <f>IF(E37&gt;(F36*3),"Y","N")</f>
        <v>N</v>
      </c>
    </row>
    <row r="38" spans="1:16" s="26" customFormat="1" ht="12.75">
      <c r="A38" s="16">
        <f>A37+7</f>
        <v>42858</v>
      </c>
      <c r="B38" s="22"/>
      <c r="C38" s="23"/>
      <c r="D38" s="23"/>
      <c r="E38" s="5">
        <f>SUM(B38:D38)</f>
        <v>0</v>
      </c>
      <c r="F38" s="24">
        <f>AVERAGE($B$4:D38)</f>
        <v>212.65625</v>
      </c>
      <c r="G38" s="13"/>
      <c r="H38" s="13"/>
      <c r="I38" s="25"/>
      <c r="J38" s="25"/>
      <c r="K38" s="23">
        <f>IF(B38&gt;199,K37+1,K37)</f>
        <v>20</v>
      </c>
      <c r="L38" s="23">
        <f>IF(C38&gt;199,L37+1,L37)</f>
        <v>22</v>
      </c>
      <c r="M38" s="23">
        <f>IF(D38&gt;199,M37+1,M37)</f>
        <v>23</v>
      </c>
      <c r="N38" s="23">
        <f>IF(E38&gt;599,N37+1,N37)</f>
        <v>22</v>
      </c>
      <c r="O38" s="23">
        <f>IF(E38&gt;699,O37+1,O37)</f>
        <v>6</v>
      </c>
      <c r="P38" s="23" t="str">
        <f>IF(E38&gt;(F37*3),"Y","N")</f>
        <v>N</v>
      </c>
    </row>
    <row r="39" spans="1:16" s="21" customFormat="1" ht="12.75">
      <c r="A39" s="16"/>
      <c r="B39" s="17"/>
      <c r="C39" s="18"/>
      <c r="D39" s="18"/>
      <c r="E39" s="18"/>
      <c r="F39" s="19"/>
      <c r="G39" s="17"/>
      <c r="H39" s="17"/>
      <c r="I39" s="20"/>
      <c r="J39" s="20"/>
      <c r="K39" s="18"/>
      <c r="L39" s="18"/>
      <c r="M39" s="18"/>
      <c r="N39" s="18"/>
      <c r="O39" s="18"/>
      <c r="P39" s="18"/>
    </row>
    <row r="40" spans="1:10" ht="12.75">
      <c r="A40" s="11"/>
      <c r="B40" s="5"/>
      <c r="C40" s="5"/>
      <c r="D40" s="5"/>
      <c r="E40" s="5"/>
      <c r="F40" s="12"/>
      <c r="G40" s="13"/>
      <c r="H40" s="13"/>
      <c r="I40" s="15"/>
      <c r="J40" s="15"/>
    </row>
    <row r="41" spans="1:14" ht="12.75">
      <c r="A41" s="27" t="s">
        <v>17</v>
      </c>
      <c r="B41" s="5">
        <f>SUM(B4:B40)</f>
        <v>6695</v>
      </c>
      <c r="C41" s="5">
        <f>SUM(C4:C40)</f>
        <v>6889</v>
      </c>
      <c r="D41" s="5">
        <f>SUM(D4:D40)</f>
        <v>6831</v>
      </c>
      <c r="E41" s="5">
        <f>SUM(E4:E40)</f>
        <v>20415</v>
      </c>
      <c r="F41" s="12"/>
      <c r="G41" s="13">
        <f>SUM(G4:G38)</f>
        <v>137</v>
      </c>
      <c r="H41" s="13">
        <f>SUM(H4:H38)</f>
        <v>94</v>
      </c>
      <c r="I41" s="13">
        <f>SUM(I4:I38)</f>
        <v>2169</v>
      </c>
      <c r="J41" s="13">
        <f>SUM(J4:J38)</f>
        <v>2336</v>
      </c>
      <c r="K41" s="5">
        <f>SUM(K4:K40)</f>
        <v>404</v>
      </c>
      <c r="L41" s="5">
        <f>SUM(L4:L40)</f>
        <v>394</v>
      </c>
      <c r="M41" s="5">
        <f>SUM(M4:M40)</f>
        <v>402</v>
      </c>
      <c r="N41" s="5">
        <f>SUM(N4:N40)</f>
        <v>432</v>
      </c>
    </row>
    <row r="42" spans="1:14" s="2" customFormat="1" ht="12.75">
      <c r="A42" s="28" t="s">
        <v>18</v>
      </c>
      <c r="B42" s="12">
        <f>AVERAGE(B4:B40)</f>
        <v>209.21875</v>
      </c>
      <c r="C42" s="12">
        <f>AVERAGE(C4:C40)</f>
        <v>215.28125</v>
      </c>
      <c r="D42" s="12">
        <f>AVERAGE(D4:D40)</f>
        <v>213.46875</v>
      </c>
      <c r="E42" s="12">
        <f>AVERAGE(E4:E40)</f>
        <v>583.2857142857143</v>
      </c>
      <c r="F42" s="12"/>
      <c r="G42" s="12">
        <f>AVERAGE(G4:G14)</f>
        <v>3.8181818181818183</v>
      </c>
      <c r="H42" s="12">
        <f>AVERAGE(H4:H14)</f>
        <v>3.1818181818181817</v>
      </c>
      <c r="I42" s="29">
        <f>AVERAGE(I4:I40)</f>
        <v>67.78125</v>
      </c>
      <c r="J42" s="29">
        <f>AVERAGE(J4:J40)</f>
        <v>73</v>
      </c>
      <c r="K42" s="12">
        <f>AVERAGE(K4:K40)</f>
        <v>11.542857142857143</v>
      </c>
      <c r="L42" s="12">
        <f>AVERAGE(L4:L40)</f>
        <v>11.257142857142858</v>
      </c>
      <c r="M42" s="12">
        <f>AVERAGE(M4:M40)</f>
        <v>11.485714285714286</v>
      </c>
      <c r="N42" s="12">
        <f>AVERAGE(N4:N40)</f>
        <v>12.342857142857143</v>
      </c>
    </row>
    <row r="43" spans="1:14" ht="12.75">
      <c r="A43" s="27" t="s">
        <v>19</v>
      </c>
      <c r="B43" s="5">
        <f>MAX(B4:B40)</f>
        <v>266</v>
      </c>
      <c r="C43" s="5">
        <f>MAX(C4:C40)</f>
        <v>290</v>
      </c>
      <c r="D43" s="5">
        <f>MAX(D4:D40)</f>
        <v>268</v>
      </c>
      <c r="E43" s="5">
        <f>MAX(E4:E40)</f>
        <v>757</v>
      </c>
      <c r="F43" s="12"/>
      <c r="G43" s="13"/>
      <c r="H43" s="13"/>
      <c r="I43" s="15">
        <f>MAX(I4:I40)</f>
        <v>76</v>
      </c>
      <c r="J43" s="15">
        <f>MAX(J4:J40)</f>
        <v>370</v>
      </c>
      <c r="K43" s="5">
        <f>MAX(K4:K40)</f>
        <v>20</v>
      </c>
      <c r="L43" s="5">
        <f>MAX(L4:L40)</f>
        <v>22</v>
      </c>
      <c r="M43" s="5">
        <f>MAX(M4:M40)</f>
        <v>23</v>
      </c>
      <c r="N43" s="5"/>
    </row>
    <row r="44" spans="1:14" ht="12.75">
      <c r="A44" s="27" t="s">
        <v>20</v>
      </c>
      <c r="B44" s="5">
        <f>MIN(B4:B40)</f>
        <v>145</v>
      </c>
      <c r="C44" s="5">
        <f>MIN(C4:C40)</f>
        <v>156</v>
      </c>
      <c r="D44" s="5">
        <f>MIN(D4:D40)</f>
        <v>151</v>
      </c>
      <c r="E44" s="5">
        <f>MIN(E4:E40)</f>
        <v>0</v>
      </c>
      <c r="F44" s="30"/>
      <c r="G44" s="17">
        <f>SUM(G15:G25)</f>
        <v>43</v>
      </c>
      <c r="H44" s="17">
        <f>SUM(H15:H25)</f>
        <v>34</v>
      </c>
      <c r="I44" s="15">
        <f>MIN(I4:I40)</f>
        <v>24</v>
      </c>
      <c r="J44" s="15">
        <f>MIN(J4:J40)</f>
        <v>0</v>
      </c>
      <c r="K44" s="5">
        <f>MIN(K4:K40)</f>
        <v>0</v>
      </c>
      <c r="L44" s="5">
        <f>MIN(L4:L40)</f>
        <v>0</v>
      </c>
      <c r="M44" s="5">
        <f>MIN(M4:M40)</f>
        <v>0</v>
      </c>
      <c r="N44" s="5"/>
    </row>
    <row r="45" spans="1:14" ht="12.75">
      <c r="A45" s="27" t="s">
        <v>21</v>
      </c>
      <c r="B45" s="5">
        <f>COUNT(B4:B40)</f>
        <v>32</v>
      </c>
      <c r="C45" s="5">
        <f>COUNT(C4:C40)</f>
        <v>32</v>
      </c>
      <c r="D45" s="5">
        <f>COUNT(D4:D40)</f>
        <v>32</v>
      </c>
      <c r="E45" s="5">
        <f>COUNT(E4:E40)</f>
        <v>35</v>
      </c>
      <c r="F45" s="12"/>
      <c r="G45" s="19">
        <f>AVERAGE(G15:G25)</f>
        <v>3.909090909090909</v>
      </c>
      <c r="H45" s="19">
        <f>AVERAGE(H15:H25)</f>
        <v>3.090909090909091</v>
      </c>
      <c r="I45" s="31">
        <f>COUNT(I4:I40)</f>
        <v>32</v>
      </c>
      <c r="J45" s="31">
        <f>COUNT(J4:J40)</f>
        <v>32</v>
      </c>
      <c r="K45" s="5">
        <f>COUNT(K4:K40)</f>
        <v>35</v>
      </c>
      <c r="L45" s="5">
        <f>COUNT(L4:L40)</f>
        <v>35</v>
      </c>
      <c r="M45" s="5">
        <f>COUNT(M4:M40)</f>
        <v>35</v>
      </c>
      <c r="N45" s="5"/>
    </row>
    <row r="46" spans="1:10" ht="12.75">
      <c r="A46" s="11"/>
      <c r="B46" s="5"/>
      <c r="C46" s="5"/>
      <c r="D46" s="5"/>
      <c r="E46" s="5"/>
      <c r="F46" s="12"/>
      <c r="G46" s="13"/>
      <c r="H46" s="13"/>
      <c r="I46" s="15"/>
      <c r="J46" s="15"/>
    </row>
    <row r="47" spans="1:10" ht="12.75">
      <c r="A47" s="11"/>
      <c r="B47" s="5"/>
      <c r="C47" s="5"/>
      <c r="D47" s="5"/>
      <c r="E47" s="5"/>
      <c r="F47" s="12"/>
      <c r="G47" s="32">
        <f>SUM(G26:G40)</f>
        <v>52</v>
      </c>
      <c r="H47" s="32">
        <f>SUM(H26:H40)</f>
        <v>25</v>
      </c>
      <c r="I47" s="15"/>
      <c r="J47" s="15"/>
    </row>
    <row r="48" spans="1:10" ht="12.75">
      <c r="A48" s="11"/>
      <c r="B48" s="5"/>
      <c r="C48" s="5"/>
      <c r="D48" s="5"/>
      <c r="E48" s="5"/>
      <c r="F48" s="12"/>
      <c r="G48" s="33">
        <f>AVERAGE(G26:G40)</f>
        <v>4.7272727272727275</v>
      </c>
      <c r="H48" s="33">
        <f>AVERAGE(H26:H40)</f>
        <v>2.272727272727273</v>
      </c>
      <c r="I48" s="15"/>
      <c r="J48" s="15"/>
    </row>
    <row r="49" spans="1:10" ht="12.75">
      <c r="A49" s="11"/>
      <c r="B49" s="5"/>
      <c r="C49" s="5"/>
      <c r="D49" s="5"/>
      <c r="E49" s="5"/>
      <c r="F49" s="12"/>
      <c r="G49" s="13"/>
      <c r="H49" s="13"/>
      <c r="I49" s="15"/>
      <c r="J49" s="15"/>
    </row>
    <row r="50" spans="1:10" ht="12.75">
      <c r="A50" s="11"/>
      <c r="B50" s="5"/>
      <c r="C50" s="5"/>
      <c r="D50" s="5"/>
      <c r="E50" s="5"/>
      <c r="F50" s="12"/>
      <c r="G50" s="34">
        <f>SUM(G4:G40)</f>
        <v>137</v>
      </c>
      <c r="H50" s="34">
        <f>SUM(H4:H40)</f>
        <v>94</v>
      </c>
      <c r="I50" s="15"/>
      <c r="J50" s="15"/>
    </row>
    <row r="51" spans="1:10" ht="12.75">
      <c r="A51" s="11"/>
      <c r="B51" s="5"/>
      <c r="C51" s="5"/>
      <c r="D51" s="5"/>
      <c r="E51" s="5"/>
      <c r="F51" s="12"/>
      <c r="G51" s="35">
        <f>AVERAGE(G4:G40)</f>
        <v>4.151515151515151</v>
      </c>
      <c r="H51" s="35">
        <f>AVERAGE(H4:H40)</f>
        <v>2.8484848484848486</v>
      </c>
      <c r="I51" s="15"/>
      <c r="J51" s="15"/>
    </row>
    <row r="52" spans="1:10" ht="12.75">
      <c r="A52" s="11"/>
      <c r="B52" s="5"/>
      <c r="C52" s="5"/>
      <c r="D52" s="5"/>
      <c r="E52" s="5"/>
      <c r="F52" s="12"/>
      <c r="G52" s="13"/>
      <c r="H52" s="13"/>
      <c r="I52" s="15"/>
      <c r="J52" s="15"/>
    </row>
    <row r="53" spans="1:10" ht="12.75">
      <c r="A53" s="11"/>
      <c r="B53" s="5"/>
      <c r="C53" s="5"/>
      <c r="D53" s="5"/>
      <c r="E53" s="5"/>
      <c r="F53" s="12"/>
      <c r="G53" s="13"/>
      <c r="H53" s="13"/>
      <c r="I53" s="15"/>
      <c r="J53" s="15"/>
    </row>
    <row r="54" spans="1:10" ht="12.75">
      <c r="A54" s="11"/>
      <c r="B54" s="5"/>
      <c r="C54" s="5"/>
      <c r="D54" s="5"/>
      <c r="E54" s="5"/>
      <c r="F54" s="12"/>
      <c r="G54" s="13"/>
      <c r="H54" s="13"/>
      <c r="I54" s="15"/>
      <c r="J54" s="15"/>
    </row>
    <row r="55" spans="1:10" ht="12.75">
      <c r="A55" s="11"/>
      <c r="B55" s="5"/>
      <c r="C55" s="5"/>
      <c r="D55" s="5"/>
      <c r="E55" s="5"/>
      <c r="F55" s="12"/>
      <c r="G55" s="13"/>
      <c r="H55" s="13"/>
      <c r="I55" s="15"/>
      <c r="J55" s="15"/>
    </row>
    <row r="56" spans="1:10" ht="12.75">
      <c r="A56" s="11"/>
      <c r="B56" s="5"/>
      <c r="C56" s="5"/>
      <c r="D56" s="5"/>
      <c r="E56" s="5"/>
      <c r="F56" s="12"/>
      <c r="G56" s="13"/>
      <c r="H56" s="13"/>
      <c r="I56" s="15"/>
      <c r="J56" s="15"/>
    </row>
    <row r="57" spans="1:10" ht="12.75">
      <c r="A57" s="11"/>
      <c r="B57" s="5"/>
      <c r="C57" s="5"/>
      <c r="D57" s="5"/>
      <c r="E57" s="5"/>
      <c r="F57" s="12"/>
      <c r="G57" s="13"/>
      <c r="H57" s="13"/>
      <c r="I57" s="15"/>
      <c r="J57" s="15"/>
    </row>
    <row r="58" spans="1:10" ht="12.75">
      <c r="A58" s="11"/>
      <c r="B58" s="5"/>
      <c r="C58" s="5"/>
      <c r="D58" s="5"/>
      <c r="E58" s="5"/>
      <c r="F58" s="12"/>
      <c r="G58" s="13"/>
      <c r="H58" s="13"/>
      <c r="I58" s="15"/>
      <c r="J58" s="15"/>
    </row>
    <row r="59" spans="1:10" ht="12.75">
      <c r="A59" s="11"/>
      <c r="B59" s="5"/>
      <c r="C59" s="5"/>
      <c r="D59" s="5"/>
      <c r="E59" s="5"/>
      <c r="F59" s="12"/>
      <c r="G59" s="13"/>
      <c r="H59" s="13"/>
      <c r="I59" s="15"/>
      <c r="J59" s="15"/>
    </row>
    <row r="60" spans="1:10" ht="12.75">
      <c r="A60" s="11"/>
      <c r="B60" s="13"/>
      <c r="C60" s="13"/>
      <c r="D60" s="13"/>
      <c r="E60" s="13"/>
      <c r="F60" s="12"/>
      <c r="G60" s="13"/>
      <c r="H60" s="13"/>
      <c r="I60" s="15"/>
      <c r="J60" s="15"/>
    </row>
    <row r="61" spans="1:10" ht="12.75">
      <c r="A61" s="11"/>
      <c r="B61" s="13"/>
      <c r="C61" s="13"/>
      <c r="D61" s="13"/>
      <c r="E61" s="13"/>
      <c r="F61" s="12"/>
      <c r="G61" s="13"/>
      <c r="H61" s="13"/>
      <c r="I61" s="15"/>
      <c r="J61" s="15"/>
    </row>
    <row r="62" spans="1:10" ht="12.75">
      <c r="A62" s="11"/>
      <c r="B62" s="13"/>
      <c r="C62" s="13"/>
      <c r="D62" s="13"/>
      <c r="E62" s="13"/>
      <c r="F62" s="12"/>
      <c r="G62" s="13"/>
      <c r="H62" s="13"/>
      <c r="I62" s="15"/>
      <c r="J62" s="15"/>
    </row>
    <row r="63" spans="1:10" ht="12.75">
      <c r="A63" s="11"/>
      <c r="B63" s="13"/>
      <c r="C63" s="13"/>
      <c r="D63" s="13"/>
      <c r="E63" s="13"/>
      <c r="F63" s="12"/>
      <c r="G63" s="13"/>
      <c r="H63" s="13"/>
      <c r="I63" s="15"/>
      <c r="J63" s="15"/>
    </row>
    <row r="64" spans="1:10" ht="12.75">
      <c r="A64" s="11"/>
      <c r="B64" s="13"/>
      <c r="C64" s="13"/>
      <c r="D64" s="13"/>
      <c r="E64" s="13"/>
      <c r="F64" s="12"/>
      <c r="G64" s="13"/>
      <c r="H64" s="13"/>
      <c r="I64" s="15"/>
      <c r="J64" s="15"/>
    </row>
    <row r="65" spans="1:10" ht="12.75">
      <c r="A65" s="11"/>
      <c r="B65" s="13"/>
      <c r="C65" s="13"/>
      <c r="D65" s="13"/>
      <c r="E65" s="13"/>
      <c r="F65" s="12"/>
      <c r="G65" s="13"/>
      <c r="H65" s="13"/>
      <c r="I65" s="15"/>
      <c r="J65" s="15"/>
    </row>
    <row r="66" spans="1:10" ht="12.75">
      <c r="A66" s="11"/>
      <c r="B66" s="13"/>
      <c r="C66" s="13"/>
      <c r="D66" s="13"/>
      <c r="E66" s="13"/>
      <c r="F66" s="12"/>
      <c r="G66" s="13"/>
      <c r="H66" s="13"/>
      <c r="I66" s="15"/>
      <c r="J66" s="15"/>
    </row>
    <row r="67" spans="1:10" ht="12.75">
      <c r="A67" s="11"/>
      <c r="B67" s="13"/>
      <c r="C67" s="13"/>
      <c r="D67" s="13"/>
      <c r="E67" s="13"/>
      <c r="F67" s="12"/>
      <c r="G67" s="13"/>
      <c r="H67" s="13"/>
      <c r="I67" s="15"/>
      <c r="J67" s="15"/>
    </row>
    <row r="68" spans="1:10" ht="12.75">
      <c r="A68" s="11"/>
      <c r="B68" s="13"/>
      <c r="C68" s="13"/>
      <c r="D68" s="13"/>
      <c r="E68" s="13"/>
      <c r="F68" s="12"/>
      <c r="G68" s="13"/>
      <c r="H68" s="13"/>
      <c r="I68" s="15"/>
      <c r="J68" s="15"/>
    </row>
    <row r="69" spans="1:10" ht="12.75">
      <c r="A69" s="11"/>
      <c r="B69" s="13"/>
      <c r="C69" s="13"/>
      <c r="D69" s="13"/>
      <c r="E69" s="13"/>
      <c r="F69" s="12"/>
      <c r="G69" s="13"/>
      <c r="H69" s="13"/>
      <c r="I69" s="15"/>
      <c r="J69" s="15"/>
    </row>
    <row r="70" spans="1:10" ht="12.75">
      <c r="A70" s="11"/>
      <c r="B70" s="13"/>
      <c r="C70" s="13"/>
      <c r="D70" s="13"/>
      <c r="E70" s="13"/>
      <c r="F70" s="12"/>
      <c r="G70" s="13"/>
      <c r="H70" s="13"/>
      <c r="I70" s="15"/>
      <c r="J70" s="15"/>
    </row>
    <row r="71" spans="1:10" ht="12.75">
      <c r="A71" s="11"/>
      <c r="B71" s="13"/>
      <c r="C71" s="13"/>
      <c r="D71" s="13"/>
      <c r="E71" s="13"/>
      <c r="F71" s="12"/>
      <c r="G71" s="13"/>
      <c r="H71" s="13"/>
      <c r="I71" s="15"/>
      <c r="J71" s="15"/>
    </row>
    <row r="72" spans="1:10" ht="12.75">
      <c r="A72" s="11"/>
      <c r="B72" s="13"/>
      <c r="C72" s="13"/>
      <c r="D72" s="13"/>
      <c r="E72" s="13"/>
      <c r="F72" s="12"/>
      <c r="G72" s="13"/>
      <c r="H72" s="13"/>
      <c r="I72" s="15"/>
      <c r="J72" s="15"/>
    </row>
    <row r="73" spans="1:10" ht="12.75">
      <c r="A73" s="11"/>
      <c r="B73" s="13"/>
      <c r="C73" s="13"/>
      <c r="D73" s="13"/>
      <c r="E73" s="13"/>
      <c r="F73" s="12"/>
      <c r="G73" s="13"/>
      <c r="H73" s="13"/>
      <c r="I73" s="15"/>
      <c r="J73" s="15"/>
    </row>
    <row r="74" spans="1:10" ht="12.75">
      <c r="A74" s="11"/>
      <c r="B74" s="13"/>
      <c r="C74" s="13"/>
      <c r="D74" s="13"/>
      <c r="E74" s="13"/>
      <c r="F74" s="12"/>
      <c r="G74" s="13"/>
      <c r="H74" s="13"/>
      <c r="I74" s="15"/>
      <c r="J74" s="15"/>
    </row>
    <row r="75" spans="1:10" ht="12.75">
      <c r="A75" s="11"/>
      <c r="B75" s="13"/>
      <c r="C75" s="13"/>
      <c r="D75" s="13"/>
      <c r="E75" s="13"/>
      <c r="F75" s="12"/>
      <c r="G75" s="13"/>
      <c r="H75" s="13"/>
      <c r="I75" s="15"/>
      <c r="J75" s="15"/>
    </row>
    <row r="76" spans="1:10" ht="12.75">
      <c r="A76" s="36"/>
      <c r="B76" s="13"/>
      <c r="C76" s="13"/>
      <c r="D76" s="13"/>
      <c r="E76" s="13"/>
      <c r="F76" s="12"/>
      <c r="G76" s="13"/>
      <c r="H76" s="13"/>
      <c r="I76" s="15"/>
      <c r="J76" s="15"/>
    </row>
    <row r="77" spans="1:10" ht="12.75">
      <c r="A77" s="37"/>
      <c r="B77" s="13"/>
      <c r="C77" s="13"/>
      <c r="D77" s="13"/>
      <c r="E77" s="13"/>
      <c r="F77" s="12"/>
      <c r="G77" s="13"/>
      <c r="H77" s="13"/>
      <c r="I77" s="15"/>
      <c r="J77" s="15"/>
    </row>
    <row r="78" spans="1:10" ht="12.75">
      <c r="A78" s="37"/>
      <c r="B78" s="13"/>
      <c r="C78" s="13"/>
      <c r="D78" s="13"/>
      <c r="E78" s="13"/>
      <c r="F78" s="12"/>
      <c r="G78" s="13"/>
      <c r="H78" s="13"/>
      <c r="I78" s="15"/>
      <c r="J78" s="15"/>
    </row>
    <row r="79" spans="2:10" ht="12.75">
      <c r="B79" s="38"/>
      <c r="C79" s="38"/>
      <c r="D79" s="38"/>
      <c r="E79" s="38"/>
      <c r="F79" s="38"/>
      <c r="G79" s="13"/>
      <c r="H79" s="13"/>
      <c r="I79" s="15"/>
      <c r="J79" s="15"/>
    </row>
    <row r="80" spans="2:10" ht="12.75">
      <c r="B80" s="38"/>
      <c r="C80" s="38"/>
      <c r="D80" s="38"/>
      <c r="E80" s="38"/>
      <c r="F80" s="38"/>
      <c r="G80" s="13"/>
      <c r="H80" s="13"/>
      <c r="I80" s="15"/>
      <c r="J80" s="15"/>
    </row>
    <row r="81" spans="2:10" ht="12.75">
      <c r="B81" s="38"/>
      <c r="C81" s="38"/>
      <c r="D81" s="38"/>
      <c r="E81" s="38"/>
      <c r="F81" s="38"/>
      <c r="G81" s="13"/>
      <c r="H81" s="13"/>
      <c r="I81" s="15"/>
      <c r="J81" s="15"/>
    </row>
    <row r="82" spans="7:10" ht="12.75">
      <c r="G82" s="13"/>
      <c r="H82" s="13"/>
      <c r="I82" s="15"/>
      <c r="J82" s="15"/>
    </row>
    <row r="83" spans="7:10" ht="12.75">
      <c r="G83" s="13"/>
      <c r="H83" s="13"/>
      <c r="I83" s="15"/>
      <c r="J83" s="15"/>
    </row>
    <row r="84" spans="7:10" ht="12.75">
      <c r="G84" s="13"/>
      <c r="H84" s="13"/>
      <c r="I84" s="15"/>
      <c r="J84" s="15"/>
    </row>
    <row r="85" spans="7:10" ht="12.75">
      <c r="G85" s="13"/>
      <c r="H85" s="13"/>
      <c r="I85" s="15"/>
      <c r="J85" s="15"/>
    </row>
    <row r="87" spans="1:6" ht="12.75">
      <c r="A87" s="36"/>
      <c r="B87" s="5"/>
      <c r="C87" s="5"/>
      <c r="D87" s="5"/>
      <c r="E87" s="5"/>
      <c r="F87" s="12"/>
    </row>
    <row r="88" spans="1:6" ht="12.75">
      <c r="A88" s="36"/>
      <c r="B88" s="5"/>
      <c r="C88" s="5"/>
      <c r="D88" s="5"/>
      <c r="E88" s="5"/>
      <c r="F88" s="12"/>
    </row>
    <row r="89" spans="1:6" ht="12.75">
      <c r="A89" s="36"/>
      <c r="B89" s="5"/>
      <c r="C89" s="5"/>
      <c r="D89" s="5"/>
      <c r="E89" s="5"/>
      <c r="F89" s="12"/>
    </row>
    <row r="90" spans="1:6" ht="12.75">
      <c r="A90" s="36"/>
      <c r="B90" s="5"/>
      <c r="C90" s="5"/>
      <c r="D90" s="5"/>
      <c r="E90" s="5"/>
      <c r="F90" s="12"/>
    </row>
    <row r="91" spans="1:6" ht="12.75">
      <c r="A91" s="36"/>
      <c r="B91" s="5"/>
      <c r="C91" s="5"/>
      <c r="D91" s="5"/>
      <c r="E91" s="5"/>
      <c r="F91" s="12"/>
    </row>
    <row r="92" spans="1:6" ht="12.75">
      <c r="A92" s="36"/>
      <c r="B92" s="5"/>
      <c r="C92" s="5"/>
      <c r="D92" s="5"/>
      <c r="E92" s="5"/>
      <c r="F92" s="12"/>
    </row>
    <row r="93" spans="1:6" ht="12.75">
      <c r="A93" s="36"/>
      <c r="B93" s="5"/>
      <c r="C93" s="5"/>
      <c r="D93" s="5"/>
      <c r="E93" s="5"/>
      <c r="F93" s="12"/>
    </row>
    <row r="94" spans="1:6" ht="12.75">
      <c r="A94" s="36"/>
      <c r="B94" s="5"/>
      <c r="C94" s="5"/>
      <c r="D94" s="5"/>
      <c r="E94" s="5"/>
      <c r="F94" s="12"/>
    </row>
    <row r="95" spans="1:6" ht="12.75">
      <c r="A95" s="36"/>
      <c r="B95" s="5"/>
      <c r="C95" s="5"/>
      <c r="D95" s="5"/>
      <c r="E95" s="5"/>
      <c r="F95" s="12"/>
    </row>
    <row r="96" spans="1:6" ht="12.75">
      <c r="A96" s="36"/>
      <c r="B96" s="5"/>
      <c r="C96" s="5"/>
      <c r="D96" s="5"/>
      <c r="E96" s="5"/>
      <c r="F96" s="12"/>
    </row>
    <row r="97" spans="1:6" ht="12.75">
      <c r="A97" s="36"/>
      <c r="B97" s="5"/>
      <c r="C97" s="5"/>
      <c r="D97" s="5"/>
      <c r="E97" s="5"/>
      <c r="F97" s="12"/>
    </row>
    <row r="98" spans="1:6" ht="12.75">
      <c r="A98" s="36"/>
      <c r="B98" s="5"/>
      <c r="C98" s="5"/>
      <c r="D98" s="5"/>
      <c r="E98" s="5"/>
      <c r="F98" s="12"/>
    </row>
    <row r="99" spans="1:6" ht="12.75">
      <c r="A99" s="36"/>
      <c r="B99" s="5"/>
      <c r="C99" s="5"/>
      <c r="D99" s="5"/>
      <c r="E99" s="5"/>
      <c r="F99" s="12"/>
    </row>
    <row r="100" spans="1:6" ht="12.75">
      <c r="A100" s="36"/>
      <c r="B100" s="5"/>
      <c r="C100" s="5"/>
      <c r="D100" s="5"/>
      <c r="E100" s="5"/>
      <c r="F100" s="12"/>
    </row>
    <row r="101" spans="1:6" ht="12.75">
      <c r="A101" s="36"/>
      <c r="B101" s="5"/>
      <c r="C101" s="5"/>
      <c r="D101" s="5"/>
      <c r="E101" s="5"/>
      <c r="F101" s="12"/>
    </row>
    <row r="102" spans="1:6" ht="12.75">
      <c r="A102" s="36"/>
      <c r="B102" s="5"/>
      <c r="C102" s="5"/>
      <c r="D102" s="5"/>
      <c r="E102" s="5"/>
      <c r="F102" s="12"/>
    </row>
    <row r="103" spans="1:6" ht="12.75">
      <c r="A103" s="36"/>
      <c r="B103" s="5"/>
      <c r="C103" s="5"/>
      <c r="D103" s="5"/>
      <c r="E103" s="5"/>
      <c r="F103" s="12"/>
    </row>
    <row r="104" spans="1:6" ht="12.75">
      <c r="A104" s="36"/>
      <c r="B104" s="5"/>
      <c r="C104" s="5"/>
      <c r="D104" s="5"/>
      <c r="E104" s="5"/>
      <c r="F104" s="12"/>
    </row>
    <row r="105" spans="1:6" ht="12.75">
      <c r="A105" s="36"/>
      <c r="B105" s="5"/>
      <c r="C105" s="5"/>
      <c r="D105" s="5"/>
      <c r="E105" s="5"/>
      <c r="F105" s="12"/>
    </row>
    <row r="106" spans="1:6" ht="12.75">
      <c r="A106" s="36"/>
      <c r="B106" s="5"/>
      <c r="C106" s="5"/>
      <c r="D106" s="5"/>
      <c r="E106" s="5"/>
      <c r="F106" s="12"/>
    </row>
    <row r="107" spans="1:6" ht="12.75">
      <c r="A107" s="36"/>
      <c r="B107" s="5"/>
      <c r="C107" s="5"/>
      <c r="D107" s="5"/>
      <c r="E107" s="5"/>
      <c r="F107" s="12"/>
    </row>
    <row r="108" spans="1:6" ht="12.75">
      <c r="A108" s="36"/>
      <c r="B108" s="5"/>
      <c r="C108" s="5"/>
      <c r="D108" s="5"/>
      <c r="E108" s="5"/>
      <c r="F108" s="12"/>
    </row>
    <row r="109" spans="1:6" ht="12.75">
      <c r="A109" s="36"/>
      <c r="B109" s="5"/>
      <c r="C109" s="5"/>
      <c r="D109" s="5"/>
      <c r="E109" s="5"/>
      <c r="F109" s="12"/>
    </row>
    <row r="110" spans="1:6" ht="12.75">
      <c r="A110" s="36"/>
      <c r="B110" s="5"/>
      <c r="C110" s="5"/>
      <c r="D110" s="5"/>
      <c r="E110" s="5"/>
      <c r="F110" s="12"/>
    </row>
    <row r="111" spans="1:6" ht="12.75">
      <c r="A111" s="36"/>
      <c r="B111" s="5"/>
      <c r="C111" s="5"/>
      <c r="D111" s="5"/>
      <c r="E111" s="5"/>
      <c r="F111" s="12"/>
    </row>
    <row r="112" spans="1:6" ht="12.75">
      <c r="A112" s="36"/>
      <c r="B112" s="5"/>
      <c r="C112" s="5"/>
      <c r="D112" s="5"/>
      <c r="E112" s="5"/>
      <c r="F112" s="12"/>
    </row>
    <row r="113" spans="1:6" ht="12.75">
      <c r="A113" s="36"/>
      <c r="B113" s="5"/>
      <c r="C113" s="5"/>
      <c r="D113" s="5"/>
      <c r="E113" s="5"/>
      <c r="F113" s="12"/>
    </row>
    <row r="114" spans="1:6" ht="12.75">
      <c r="A114" s="36"/>
      <c r="B114" s="5"/>
      <c r="C114" s="5"/>
      <c r="D114" s="5"/>
      <c r="E114" s="5"/>
      <c r="F114" s="12"/>
    </row>
    <row r="115" spans="1:6" ht="12.75">
      <c r="A115" s="36"/>
      <c r="B115" s="5"/>
      <c r="C115" s="5"/>
      <c r="D115" s="5"/>
      <c r="E115" s="5"/>
      <c r="F115" s="12"/>
    </row>
    <row r="116" spans="1:6" ht="12.75">
      <c r="A116" s="36"/>
      <c r="B116" s="5"/>
      <c r="C116" s="5"/>
      <c r="D116" s="5"/>
      <c r="E116" s="5"/>
      <c r="F116" s="12"/>
    </row>
    <row r="117" spans="1:6" ht="12.75">
      <c r="A117" s="36"/>
      <c r="B117" s="5"/>
      <c r="C117" s="5"/>
      <c r="D117" s="5"/>
      <c r="E117" s="5"/>
      <c r="F117" s="12"/>
    </row>
    <row r="118" spans="1:6" ht="12.75">
      <c r="A118" s="36"/>
      <c r="B118" s="5"/>
      <c r="C118" s="5"/>
      <c r="D118" s="5"/>
      <c r="E118" s="5"/>
      <c r="F118" s="12"/>
    </row>
    <row r="119" spans="1:6" ht="12.75">
      <c r="A119" s="36"/>
      <c r="B119" s="5"/>
      <c r="C119" s="5"/>
      <c r="D119" s="5"/>
      <c r="E119" s="5"/>
      <c r="F119" s="12"/>
    </row>
    <row r="120" spans="1:6" ht="12.75">
      <c r="A120" s="36"/>
      <c r="B120" s="5"/>
      <c r="C120" s="5"/>
      <c r="D120" s="5"/>
      <c r="E120" s="5"/>
      <c r="F120" s="12"/>
    </row>
    <row r="121" spans="1:6" ht="12.75">
      <c r="A121" s="39"/>
      <c r="B121" s="5"/>
      <c r="C121" s="5"/>
      <c r="D121" s="5"/>
      <c r="E121" s="5"/>
      <c r="F121" s="12"/>
    </row>
    <row r="122" spans="1:6" ht="12.75">
      <c r="A122" s="39"/>
      <c r="B122" s="5"/>
      <c r="C122" s="5"/>
      <c r="D122" s="5"/>
      <c r="E122" s="5"/>
      <c r="F122" s="12"/>
    </row>
    <row r="123" ht="12.75">
      <c r="A123" s="39"/>
    </row>
    <row r="124" ht="12.75">
      <c r="A124" s="39"/>
    </row>
    <row r="125" ht="12.75">
      <c r="A125" s="39"/>
    </row>
    <row r="126" ht="12.75">
      <c r="A126" s="39"/>
    </row>
    <row r="127" ht="12.75">
      <c r="A127" s="39"/>
    </row>
    <row r="128" ht="12.75">
      <c r="A128" s="39"/>
    </row>
    <row r="129" ht="12.75">
      <c r="A129" s="39"/>
    </row>
    <row r="130" ht="12.75">
      <c r="A130" s="39"/>
    </row>
    <row r="131" ht="12.75">
      <c r="A131" s="39"/>
    </row>
    <row r="132" ht="12.75">
      <c r="A132" s="39"/>
    </row>
    <row r="133" ht="12.75">
      <c r="A133" s="39"/>
    </row>
    <row r="134" ht="12.75">
      <c r="A134" s="39"/>
    </row>
    <row r="135" ht="12.75">
      <c r="A135" s="39"/>
    </row>
    <row r="136" ht="12.75">
      <c r="A136" s="39"/>
    </row>
    <row r="137" ht="12.75">
      <c r="A137" s="39"/>
    </row>
    <row r="138" ht="12.75">
      <c r="A138" s="39"/>
    </row>
    <row r="139" ht="12.75">
      <c r="A139" s="39"/>
    </row>
    <row r="140" ht="12.75">
      <c r="A140" s="39"/>
    </row>
    <row r="141" ht="12.75">
      <c r="A141" s="39"/>
    </row>
    <row r="142" ht="12.75">
      <c r="A142" s="39"/>
    </row>
    <row r="143" ht="12.75">
      <c r="A143" s="39"/>
    </row>
    <row r="144" ht="12.75">
      <c r="A144" s="39"/>
    </row>
    <row r="145" ht="12.75">
      <c r="A145" s="39"/>
    </row>
    <row r="146" ht="12.75">
      <c r="A146" s="39"/>
    </row>
    <row r="147" ht="12.75">
      <c r="A147" s="39"/>
    </row>
    <row r="148" ht="12.75">
      <c r="A148" s="39"/>
    </row>
    <row r="149" ht="12.75">
      <c r="A149" s="39"/>
    </row>
    <row r="150" ht="12.75">
      <c r="A150" s="39"/>
    </row>
    <row r="151" ht="12.75">
      <c r="A151" s="39"/>
    </row>
    <row r="152" ht="12.75">
      <c r="A152" s="39"/>
    </row>
    <row r="153" ht="12.75">
      <c r="A153" s="3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">
      <selection activeCell="K39" sqref="K39:P39"/>
    </sheetView>
  </sheetViews>
  <sheetFormatPr defaultColWidth="9.140625" defaultRowHeight="12.75"/>
  <cols>
    <col min="1" max="1" width="10.140625" style="1" customWidth="1"/>
    <col min="2" max="5" width="9.140625" style="1" customWidth="1"/>
    <col min="6" max="6" width="10.7109375" style="2" customWidth="1"/>
    <col min="7" max="7" width="9.57421875" style="3" customWidth="1"/>
    <col min="8" max="8" width="9.140625" style="3" customWidth="1"/>
    <col min="9" max="10" width="12.00390625" style="4" customWidth="1"/>
    <col min="11" max="11" width="9.140625" style="5" customWidth="1"/>
    <col min="12" max="253" width="9.140625" style="1" customWidth="1"/>
    <col min="254" max="16384" width="11.57421875" style="0" customWidth="1"/>
  </cols>
  <sheetData>
    <row r="1" ht="12.75">
      <c r="A1" s="6" t="s">
        <v>23</v>
      </c>
    </row>
    <row r="3" spans="1:16" ht="12.7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9" t="s">
        <v>7</v>
      </c>
      <c r="H3" s="9" t="s">
        <v>8</v>
      </c>
      <c r="I3" s="10" t="s">
        <v>9</v>
      </c>
      <c r="J3" s="10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</row>
    <row r="4" spans="1:16" ht="12.75">
      <c r="A4" s="11">
        <v>42607</v>
      </c>
      <c r="B4" s="5">
        <v>213</v>
      </c>
      <c r="C4" s="5">
        <v>212</v>
      </c>
      <c r="D4" s="5">
        <v>149</v>
      </c>
      <c r="E4" s="5">
        <f>SUM(B4:D4)</f>
        <v>574</v>
      </c>
      <c r="F4" s="12">
        <f>AVERAGE($B$4:D4)</f>
        <v>191.33333333333334</v>
      </c>
      <c r="G4" s="13">
        <v>2</v>
      </c>
      <c r="H4" s="13">
        <v>5</v>
      </c>
      <c r="I4" s="14">
        <v>72</v>
      </c>
      <c r="J4" s="14">
        <v>0</v>
      </c>
      <c r="K4" s="5">
        <f>IF(B4&gt;199,1,0)</f>
        <v>1</v>
      </c>
      <c r="L4" s="5">
        <f>IF(C4&gt;199,1,0)</f>
        <v>1</v>
      </c>
      <c r="M4" s="5">
        <f>IF(D4&gt;199,1,0)</f>
        <v>0</v>
      </c>
      <c r="N4" s="5">
        <f>IF(E4&gt;600,1,0)</f>
        <v>0</v>
      </c>
      <c r="O4" s="5">
        <f>IF(E4&gt;700,1,0)</f>
        <v>0</v>
      </c>
      <c r="P4" s="5"/>
    </row>
    <row r="5" spans="1:16" ht="12.75">
      <c r="A5" s="11">
        <f>A4+7</f>
        <v>42614</v>
      </c>
      <c r="B5" s="5">
        <v>206</v>
      </c>
      <c r="C5" s="5">
        <v>207</v>
      </c>
      <c r="D5" s="5">
        <v>232</v>
      </c>
      <c r="E5" s="5">
        <f>SUM(B5:D5)</f>
        <v>645</v>
      </c>
      <c r="F5" s="12">
        <f>AVERAGE($B$4:D5)</f>
        <v>203.16666666666666</v>
      </c>
      <c r="G5" s="13">
        <v>2</v>
      </c>
      <c r="H5" s="13">
        <v>5</v>
      </c>
      <c r="I5" s="14">
        <v>29</v>
      </c>
      <c r="J5" s="14">
        <v>0</v>
      </c>
      <c r="K5" s="5">
        <f>IF(B5&gt;199,K4+1,K4)</f>
        <v>2</v>
      </c>
      <c r="L5" s="5">
        <f>IF(C5&gt;199,L4+1,L4)</f>
        <v>2</v>
      </c>
      <c r="M5" s="5">
        <f>IF(D5&gt;199,M4+1,M4)</f>
        <v>1</v>
      </c>
      <c r="N5" s="5">
        <f>IF(E5&gt;599,N4+1,N4)</f>
        <v>1</v>
      </c>
      <c r="O5" s="5">
        <f>IF(E5&gt;699,O4+1,O4)</f>
        <v>0</v>
      </c>
      <c r="P5" s="5" t="str">
        <f>IF(E5&gt;(F4*3),"Y","N")</f>
        <v>Y</v>
      </c>
    </row>
    <row r="6" spans="1:16" ht="12.75">
      <c r="A6" s="11">
        <f>A5+7</f>
        <v>42621</v>
      </c>
      <c r="B6" s="5">
        <v>153</v>
      </c>
      <c r="C6" s="5">
        <v>205</v>
      </c>
      <c r="D6" s="5">
        <v>204</v>
      </c>
      <c r="E6" s="5">
        <f>SUM(B6:D6)</f>
        <v>562</v>
      </c>
      <c r="F6" s="12">
        <f>AVERAGE($B$4:D6)</f>
        <v>197.88888888888889</v>
      </c>
      <c r="G6" s="13">
        <v>5</v>
      </c>
      <c r="H6" s="13">
        <v>2</v>
      </c>
      <c r="I6" s="14">
        <v>29</v>
      </c>
      <c r="J6" s="14">
        <v>0</v>
      </c>
      <c r="K6" s="5">
        <f>IF(B6&gt;199,K5+1,K5)</f>
        <v>2</v>
      </c>
      <c r="L6" s="5">
        <f>IF(C6&gt;199,L5+1,L5)</f>
        <v>3</v>
      </c>
      <c r="M6" s="5">
        <f>IF(D6&gt;199,M5+1,M5)</f>
        <v>2</v>
      </c>
      <c r="N6" s="5">
        <f>IF(E6&gt;599,N5+1,N5)</f>
        <v>1</v>
      </c>
      <c r="O6" s="5">
        <f>IF(E6&gt;699,O5+1,O5)</f>
        <v>0</v>
      </c>
      <c r="P6" s="5" t="str">
        <f>IF(E6&gt;(F5*3),"Y","N")</f>
        <v>N</v>
      </c>
    </row>
    <row r="7" spans="1:16" ht="12.75">
      <c r="A7" s="11">
        <f>A6+7</f>
        <v>42628</v>
      </c>
      <c r="B7" s="5">
        <v>180</v>
      </c>
      <c r="C7" s="5">
        <v>213</v>
      </c>
      <c r="D7" s="5">
        <v>235</v>
      </c>
      <c r="E7" s="5">
        <f>SUM(B7:D7)</f>
        <v>628</v>
      </c>
      <c r="F7" s="12">
        <f>AVERAGE($B$4:D7)</f>
        <v>200.75</v>
      </c>
      <c r="G7" s="13">
        <v>2</v>
      </c>
      <c r="H7" s="13">
        <v>5</v>
      </c>
      <c r="I7" s="14">
        <v>29</v>
      </c>
      <c r="J7" s="14">
        <v>0</v>
      </c>
      <c r="K7" s="5">
        <f>IF(B7&gt;199,K6+1,K6)</f>
        <v>2</v>
      </c>
      <c r="L7" s="5">
        <f>IF(C7&gt;199,L6+1,L6)</f>
        <v>4</v>
      </c>
      <c r="M7" s="5">
        <f>IF(D7&gt;199,M6+1,M6)</f>
        <v>3</v>
      </c>
      <c r="N7" s="5">
        <f>IF(E7&gt;599,N6+1,N6)</f>
        <v>2</v>
      </c>
      <c r="O7" s="5">
        <f>IF(E7&gt;699,O6+1,O6)</f>
        <v>0</v>
      </c>
      <c r="P7" s="5" t="str">
        <f>IF(E7&gt;(F6*3),"Y","N")</f>
        <v>Y</v>
      </c>
    </row>
    <row r="8" spans="1:16" ht="12.75">
      <c r="A8" s="11">
        <f>A7+7</f>
        <v>42635</v>
      </c>
      <c r="B8" s="5">
        <v>275</v>
      </c>
      <c r="C8" s="5">
        <v>194</v>
      </c>
      <c r="D8" s="5">
        <v>243</v>
      </c>
      <c r="E8" s="5">
        <f>SUM(B8:D8)</f>
        <v>712</v>
      </c>
      <c r="F8" s="12">
        <f>AVERAGE($B$4:D8)</f>
        <v>208.06666666666666</v>
      </c>
      <c r="G8" s="13">
        <v>5</v>
      </c>
      <c r="H8" s="13">
        <v>2</v>
      </c>
      <c r="I8" s="14">
        <v>29</v>
      </c>
      <c r="J8" s="14">
        <v>0</v>
      </c>
      <c r="K8" s="5">
        <f>IF(B8&gt;199,K7+1,K7)</f>
        <v>3</v>
      </c>
      <c r="L8" s="5">
        <f>IF(C8&gt;199,L7+1,L7)</f>
        <v>4</v>
      </c>
      <c r="M8" s="5">
        <f>IF(D8&gt;199,M7+1,M7)</f>
        <v>4</v>
      </c>
      <c r="N8" s="5">
        <f>IF(E8&gt;599,N7+1,N7)</f>
        <v>3</v>
      </c>
      <c r="O8" s="5">
        <f>IF(E8&gt;699,O7+1,O7)</f>
        <v>1</v>
      </c>
      <c r="P8" s="5" t="str">
        <f>IF(E8&gt;(F7*3),"Y","N")</f>
        <v>Y</v>
      </c>
    </row>
    <row r="9" spans="1:16" ht="12.75">
      <c r="A9" s="11">
        <f>A8+7</f>
        <v>42642</v>
      </c>
      <c r="B9" s="5">
        <v>268</v>
      </c>
      <c r="C9" s="5">
        <v>234</v>
      </c>
      <c r="D9" s="5">
        <v>243</v>
      </c>
      <c r="E9" s="5">
        <f>SUM(B9:D9)</f>
        <v>745</v>
      </c>
      <c r="F9" s="12">
        <f>AVERAGE($B$4:D9)</f>
        <v>214.77777777777777</v>
      </c>
      <c r="G9" s="13">
        <v>5</v>
      </c>
      <c r="H9" s="13">
        <v>2</v>
      </c>
      <c r="I9" s="14">
        <v>29</v>
      </c>
      <c r="J9" s="14">
        <v>0</v>
      </c>
      <c r="K9" s="5">
        <f>IF(B9&gt;199,K8+1,K8)</f>
        <v>4</v>
      </c>
      <c r="L9" s="5">
        <f>IF(C9&gt;199,L8+1,L8)</f>
        <v>5</v>
      </c>
      <c r="M9" s="5">
        <f>IF(D9&gt;199,M8+1,M8)</f>
        <v>5</v>
      </c>
      <c r="N9" s="5">
        <f>IF(E9&gt;599,N8+1,N8)</f>
        <v>4</v>
      </c>
      <c r="O9" s="5">
        <f>IF(E9&gt;699,O8+1,O8)</f>
        <v>2</v>
      </c>
      <c r="P9" s="5" t="str">
        <f>IF(E9&gt;(F8*3),"Y","N")</f>
        <v>Y</v>
      </c>
    </row>
    <row r="10" spans="1:16" ht="12.75">
      <c r="A10" s="11">
        <f>A9+7</f>
        <v>42649</v>
      </c>
      <c r="B10" s="5">
        <v>204</v>
      </c>
      <c r="C10" s="5">
        <v>235</v>
      </c>
      <c r="D10" s="5">
        <v>224</v>
      </c>
      <c r="E10" s="5">
        <f>SUM(B10:D10)</f>
        <v>663</v>
      </c>
      <c r="F10" s="12">
        <f>AVERAGE($B$4:D10)</f>
        <v>215.66666666666666</v>
      </c>
      <c r="G10" s="13">
        <v>2</v>
      </c>
      <c r="H10" s="13">
        <v>5</v>
      </c>
      <c r="I10" s="14">
        <v>29</v>
      </c>
      <c r="J10" s="14">
        <v>0</v>
      </c>
      <c r="K10" s="5">
        <f>IF(B10&gt;199,K9+1,K9)</f>
        <v>5</v>
      </c>
      <c r="L10" s="5">
        <f>IF(C10&gt;199,L9+1,L9)</f>
        <v>6</v>
      </c>
      <c r="M10" s="5">
        <f>IF(D10&gt;199,M9+1,M9)</f>
        <v>6</v>
      </c>
      <c r="N10" s="5">
        <f>IF(E10&gt;599,N9+1,N9)</f>
        <v>5</v>
      </c>
      <c r="O10" s="5">
        <f>IF(E10&gt;699,O9+1,O9)</f>
        <v>2</v>
      </c>
      <c r="P10" s="5" t="str">
        <f>IF(E10&gt;(F9*3),"Y","N")</f>
        <v>Y</v>
      </c>
    </row>
    <row r="11" spans="1:16" ht="12.75">
      <c r="A11" s="11">
        <f>A10+7</f>
        <v>42656</v>
      </c>
      <c r="B11" s="5">
        <v>244</v>
      </c>
      <c r="C11" s="5">
        <v>237</v>
      </c>
      <c r="D11" s="5">
        <v>267</v>
      </c>
      <c r="E11" s="5">
        <f>SUM(B11:D11)</f>
        <v>748</v>
      </c>
      <c r="F11" s="12">
        <f>AVERAGE($B$4:D11)</f>
        <v>219.875</v>
      </c>
      <c r="G11" s="13">
        <v>7</v>
      </c>
      <c r="H11" s="13">
        <v>0</v>
      </c>
      <c r="I11" s="14">
        <v>29</v>
      </c>
      <c r="J11" s="14">
        <v>0</v>
      </c>
      <c r="K11" s="5">
        <f>IF(B11&gt;199,K10+1,K10)</f>
        <v>6</v>
      </c>
      <c r="L11" s="5">
        <f>IF(C11&gt;199,L10+1,L10)</f>
        <v>7</v>
      </c>
      <c r="M11" s="5">
        <f>IF(D11&gt;199,M10+1,M10)</f>
        <v>7</v>
      </c>
      <c r="N11" s="5">
        <f>IF(E11&gt;599,N10+1,N10)</f>
        <v>6</v>
      </c>
      <c r="O11" s="5">
        <f>IF(E11&gt;699,O10+1,O10)</f>
        <v>3</v>
      </c>
      <c r="P11" s="5" t="str">
        <f>IF(E11&gt;(F10*3),"Y","N")</f>
        <v>Y</v>
      </c>
    </row>
    <row r="12" spans="1:16" ht="12.75">
      <c r="A12" s="11">
        <f>A11+7</f>
        <v>42663</v>
      </c>
      <c r="B12" s="5">
        <v>204</v>
      </c>
      <c r="C12" s="5">
        <v>257</v>
      </c>
      <c r="D12" s="5">
        <v>196</v>
      </c>
      <c r="E12" s="5">
        <f>SUM(B12:D12)</f>
        <v>657</v>
      </c>
      <c r="F12" s="12">
        <f>AVERAGE($B$4:D12)</f>
        <v>219.77777777777777</v>
      </c>
      <c r="G12" s="13">
        <v>0</v>
      </c>
      <c r="H12" s="13">
        <v>7</v>
      </c>
      <c r="I12" s="14">
        <v>54</v>
      </c>
      <c r="J12" s="14">
        <v>0</v>
      </c>
      <c r="K12" s="5">
        <f>IF(B12&gt;199,K11+1,K11)</f>
        <v>7</v>
      </c>
      <c r="L12" s="5">
        <f>IF(C12&gt;199,L11+1,L11)</f>
        <v>8</v>
      </c>
      <c r="M12" s="5">
        <f>IF(D12&gt;199,M11+1,M11)</f>
        <v>7</v>
      </c>
      <c r="N12" s="5">
        <f>IF(E12&gt;599,N11+1,N11)</f>
        <v>7</v>
      </c>
      <c r="O12" s="5">
        <f>IF(E12&gt;699,O11+1,O11)</f>
        <v>3</v>
      </c>
      <c r="P12" s="5" t="str">
        <f>IF(E12&gt;(F11*3),"Y","N")</f>
        <v>N</v>
      </c>
    </row>
    <row r="13" spans="1:16" ht="12.75">
      <c r="A13" s="11">
        <f>A12+7</f>
        <v>42670</v>
      </c>
      <c r="B13" s="5">
        <v>234</v>
      </c>
      <c r="C13" s="5">
        <v>214</v>
      </c>
      <c r="D13" s="5">
        <v>237</v>
      </c>
      <c r="E13" s="5">
        <f>SUM(B13:D13)</f>
        <v>685</v>
      </c>
      <c r="F13" s="12">
        <f>AVERAGE($B$4:D13)</f>
        <v>220.63333333333333</v>
      </c>
      <c r="G13" s="13">
        <v>7</v>
      </c>
      <c r="H13" s="13">
        <v>0</v>
      </c>
      <c r="I13" s="14">
        <v>29</v>
      </c>
      <c r="J13" s="14">
        <v>0</v>
      </c>
      <c r="K13" s="5">
        <f>IF(B13&gt;199,K12+1,K12)</f>
        <v>8</v>
      </c>
      <c r="L13" s="5">
        <f>IF(C13&gt;199,L12+1,L12)</f>
        <v>9</v>
      </c>
      <c r="M13" s="5">
        <f>IF(D13&gt;199,M12+1,M12)</f>
        <v>8</v>
      </c>
      <c r="N13" s="5">
        <f>IF(E13&gt;599,N12+1,N12)</f>
        <v>8</v>
      </c>
      <c r="O13" s="5">
        <f>IF(E13&gt;699,O12+1,O12)</f>
        <v>3</v>
      </c>
      <c r="P13" s="5" t="str">
        <f>IF(E13&gt;(F12*3),"Y","N")</f>
        <v>Y</v>
      </c>
    </row>
    <row r="14" spans="1:16" ht="12.75">
      <c r="A14" s="11">
        <f>A13+7</f>
        <v>42677</v>
      </c>
      <c r="B14" s="13">
        <v>194</v>
      </c>
      <c r="C14" s="5">
        <v>225</v>
      </c>
      <c r="D14" s="5">
        <v>204</v>
      </c>
      <c r="E14" s="5">
        <f>SUM(B14:D14)</f>
        <v>623</v>
      </c>
      <c r="F14" s="12">
        <f>AVERAGE($B$4:D14)</f>
        <v>219.45454545454547</v>
      </c>
      <c r="G14" s="13">
        <v>3</v>
      </c>
      <c r="H14" s="13">
        <v>4</v>
      </c>
      <c r="I14" s="15">
        <v>29</v>
      </c>
      <c r="J14" s="15">
        <v>0</v>
      </c>
      <c r="K14" s="5">
        <f>IF(B14&gt;199,K13+1,K13)</f>
        <v>8</v>
      </c>
      <c r="L14" s="5">
        <f>IF(C14&gt;199,L13+1,L13)</f>
        <v>10</v>
      </c>
      <c r="M14" s="5">
        <f>IF(D14&gt;199,M13+1,M13)</f>
        <v>9</v>
      </c>
      <c r="N14" s="5">
        <f>IF(E14&gt;599,N13+1,N13)</f>
        <v>9</v>
      </c>
      <c r="O14" s="5">
        <f>IF(E14&gt;699,O13+1,O13)</f>
        <v>3</v>
      </c>
      <c r="P14" s="5" t="str">
        <f>IF(E14&gt;(F13*3),"Y","N")</f>
        <v>N</v>
      </c>
    </row>
    <row r="15" spans="1:16" s="21" customFormat="1" ht="12.75">
      <c r="A15" s="16">
        <f>A14+7</f>
        <v>42684</v>
      </c>
      <c r="B15" s="17"/>
      <c r="C15" s="18"/>
      <c r="D15" s="18"/>
      <c r="E15" s="5">
        <f>SUM(B15:D15)</f>
        <v>0</v>
      </c>
      <c r="F15" s="19">
        <f>AVERAGE($B$4:D15)</f>
        <v>219.45454545454547</v>
      </c>
      <c r="G15" s="13">
        <v>5</v>
      </c>
      <c r="H15" s="13">
        <v>2</v>
      </c>
      <c r="I15" s="20">
        <v>0</v>
      </c>
      <c r="J15" s="20">
        <v>0</v>
      </c>
      <c r="K15" s="18">
        <f>IF(B15&gt;199,K14+1,K14)</f>
        <v>8</v>
      </c>
      <c r="L15" s="18">
        <f>IF(C15&gt;199,L14+1,L14)</f>
        <v>10</v>
      </c>
      <c r="M15" s="18">
        <f>IF(D15&gt;199,M14+1,M14)</f>
        <v>9</v>
      </c>
      <c r="N15" s="18">
        <f>IF(E15&gt;599,N14+1,N14)</f>
        <v>9</v>
      </c>
      <c r="O15" s="18">
        <f>IF(E15&gt;699,O14+1,O14)</f>
        <v>3</v>
      </c>
      <c r="P15" s="18" t="str">
        <f>IF(E15&gt;(F14*3),"Y","N")</f>
        <v>N</v>
      </c>
    </row>
    <row r="16" spans="1:16" s="21" customFormat="1" ht="12.75">
      <c r="A16" s="16">
        <f>A15+7</f>
        <v>42691</v>
      </c>
      <c r="B16" s="17">
        <v>203</v>
      </c>
      <c r="C16" s="18">
        <v>218</v>
      </c>
      <c r="D16" s="18">
        <v>226</v>
      </c>
      <c r="E16" s="5">
        <f>SUM(B16:D16)</f>
        <v>647</v>
      </c>
      <c r="F16" s="19">
        <f>AVERAGE($B$4:D16)</f>
        <v>219.13888888888889</v>
      </c>
      <c r="G16" s="13">
        <v>5</v>
      </c>
      <c r="H16" s="13">
        <v>2</v>
      </c>
      <c r="I16" s="20">
        <v>29</v>
      </c>
      <c r="J16" s="20">
        <v>0</v>
      </c>
      <c r="K16" s="18">
        <f>IF(B16&gt;199,K15+1,K15)</f>
        <v>9</v>
      </c>
      <c r="L16" s="18">
        <f>IF(C16&gt;199,L15+1,L15)</f>
        <v>11</v>
      </c>
      <c r="M16" s="18">
        <f>IF(D16&gt;199,M15+1,M15)</f>
        <v>10</v>
      </c>
      <c r="N16" s="18">
        <f>IF(E16&gt;599,N15+1,N15)</f>
        <v>10</v>
      </c>
      <c r="O16" s="18">
        <f>IF(E16&gt;699,O15+1,O15)</f>
        <v>3</v>
      </c>
      <c r="P16" s="18" t="str">
        <f>IF(E16&gt;(F15*3),"Y","N")</f>
        <v>N</v>
      </c>
    </row>
    <row r="17" spans="1:16" s="21" customFormat="1" ht="12.75">
      <c r="A17" s="16">
        <v>42705</v>
      </c>
      <c r="B17" s="17">
        <v>214</v>
      </c>
      <c r="C17" s="18">
        <v>193</v>
      </c>
      <c r="D17" s="18">
        <v>237</v>
      </c>
      <c r="E17" s="5">
        <f>SUM(B17:D17)</f>
        <v>644</v>
      </c>
      <c r="F17" s="19">
        <f>AVERAGE($B$4:D17)</f>
        <v>218.7948717948718</v>
      </c>
      <c r="G17" s="13">
        <v>2</v>
      </c>
      <c r="H17" s="13">
        <v>5</v>
      </c>
      <c r="I17" s="20">
        <v>29</v>
      </c>
      <c r="J17" s="20">
        <v>0</v>
      </c>
      <c r="K17" s="18">
        <f>IF(B17&gt;199,K16+1,K16)</f>
        <v>10</v>
      </c>
      <c r="L17" s="18">
        <f>IF(C17&gt;199,L16+1,L16)</f>
        <v>11</v>
      </c>
      <c r="M17" s="18">
        <f>IF(D17&gt;199,M16+1,M16)</f>
        <v>11</v>
      </c>
      <c r="N17" s="18">
        <f>IF(E17&gt;599,N16+1,N16)</f>
        <v>11</v>
      </c>
      <c r="O17" s="18">
        <f>IF(E17&gt;699,O16+1,O16)</f>
        <v>3</v>
      </c>
      <c r="P17" s="18" t="str">
        <f>IF(E17&gt;(F16*3),"Y","N")</f>
        <v>N</v>
      </c>
    </row>
    <row r="18" spans="1:16" s="21" customFormat="1" ht="12.75">
      <c r="A18" s="16">
        <f>A17+7</f>
        <v>42712</v>
      </c>
      <c r="B18" s="17">
        <v>178</v>
      </c>
      <c r="C18" s="18">
        <v>203</v>
      </c>
      <c r="D18" s="18">
        <v>209</v>
      </c>
      <c r="E18" s="5">
        <f>SUM(B18:D18)</f>
        <v>590</v>
      </c>
      <c r="F18" s="19">
        <f>AVERAGE($B$4:D18)</f>
        <v>217.21428571428572</v>
      </c>
      <c r="G18" s="13">
        <v>7</v>
      </c>
      <c r="H18" s="13">
        <v>0</v>
      </c>
      <c r="I18" s="20">
        <v>29</v>
      </c>
      <c r="J18" s="20">
        <v>0</v>
      </c>
      <c r="K18" s="18">
        <f>IF(B18&gt;199,K17+1,K17)</f>
        <v>10</v>
      </c>
      <c r="L18" s="18">
        <f>IF(C18&gt;199,L17+1,L17)</f>
        <v>12</v>
      </c>
      <c r="M18" s="18">
        <f>IF(D18&gt;199,M17+1,M17)</f>
        <v>12</v>
      </c>
      <c r="N18" s="18">
        <f>IF(E18&gt;599,N17+1,N17)</f>
        <v>11</v>
      </c>
      <c r="O18" s="18">
        <f>IF(E18&gt;699,O17+1,O17)</f>
        <v>3</v>
      </c>
      <c r="P18" s="18" t="str">
        <f>IF(E18&gt;(F17*3),"Y","N")</f>
        <v>N</v>
      </c>
    </row>
    <row r="19" spans="1:16" s="21" customFormat="1" ht="12.75">
      <c r="A19" s="16">
        <f>A18+7</f>
        <v>42719</v>
      </c>
      <c r="B19" s="17">
        <v>203</v>
      </c>
      <c r="C19" s="18">
        <v>201</v>
      </c>
      <c r="D19" s="18">
        <v>189</v>
      </c>
      <c r="E19" s="5">
        <f>SUM(B19:D19)</f>
        <v>593</v>
      </c>
      <c r="F19" s="19">
        <f>AVERAGE($B$4:D19)</f>
        <v>215.9111111111111</v>
      </c>
      <c r="G19" s="13">
        <v>4</v>
      </c>
      <c r="H19" s="13">
        <v>3</v>
      </c>
      <c r="I19" s="20">
        <v>29</v>
      </c>
      <c r="J19" s="20">
        <v>0</v>
      </c>
      <c r="K19" s="18">
        <f>IF(B19&gt;199,K18+1,K18)</f>
        <v>11</v>
      </c>
      <c r="L19" s="18">
        <f>IF(C19&gt;199,L18+1,L18)</f>
        <v>13</v>
      </c>
      <c r="M19" s="18">
        <f>IF(D19&gt;199,M18+1,M18)</f>
        <v>12</v>
      </c>
      <c r="N19" s="18">
        <f>IF(E19&gt;599,N18+1,N18)</f>
        <v>11</v>
      </c>
      <c r="O19" s="18">
        <f>IF(E19&gt;699,O18+1,O18)</f>
        <v>3</v>
      </c>
      <c r="P19" s="18" t="str">
        <f>IF(E19&gt;(F18*3),"Y","N")</f>
        <v>N</v>
      </c>
    </row>
    <row r="20" spans="1:16" s="21" customFormat="1" ht="12.75">
      <c r="A20" s="16">
        <f>A19+7</f>
        <v>42726</v>
      </c>
      <c r="B20" s="17">
        <v>224</v>
      </c>
      <c r="C20" s="18">
        <v>208</v>
      </c>
      <c r="D20" s="18">
        <v>204</v>
      </c>
      <c r="E20" s="5">
        <f>SUM(B20:D20)</f>
        <v>636</v>
      </c>
      <c r="F20" s="19">
        <f>AVERAGE($B$4:D20)</f>
        <v>215.66666666666666</v>
      </c>
      <c r="G20" s="13">
        <v>7</v>
      </c>
      <c r="H20" s="13">
        <v>0</v>
      </c>
      <c r="I20" s="20">
        <v>29</v>
      </c>
      <c r="J20" s="20">
        <v>0</v>
      </c>
      <c r="K20" s="18">
        <f>IF(B20&gt;199,K19+1,K19)</f>
        <v>12</v>
      </c>
      <c r="L20" s="18">
        <f>IF(C20&gt;199,L19+1,L19)</f>
        <v>14</v>
      </c>
      <c r="M20" s="18">
        <f>IF(D20&gt;199,M19+1,M19)</f>
        <v>13</v>
      </c>
      <c r="N20" s="18">
        <f>IF(E20&gt;599,N19+1,N19)</f>
        <v>12</v>
      </c>
      <c r="O20" s="18">
        <f>IF(E20&gt;699,O19+1,O19)</f>
        <v>3</v>
      </c>
      <c r="P20" s="18" t="str">
        <f>IF(E20&gt;(F19*3),"Y","N")</f>
        <v>N</v>
      </c>
    </row>
    <row r="21" spans="1:16" s="21" customFormat="1" ht="12.75">
      <c r="A21" s="16">
        <f>A20+7</f>
        <v>42733</v>
      </c>
      <c r="B21" s="17">
        <v>223</v>
      </c>
      <c r="C21" s="18">
        <v>214</v>
      </c>
      <c r="D21" s="18">
        <v>235</v>
      </c>
      <c r="E21" s="5">
        <f>SUM(B21:D21)</f>
        <v>672</v>
      </c>
      <c r="F21" s="19">
        <f>AVERAGE($B$4:D21)</f>
        <v>216.15686274509804</v>
      </c>
      <c r="G21" s="13">
        <v>2</v>
      </c>
      <c r="H21" s="13">
        <v>5</v>
      </c>
      <c r="I21" s="20">
        <v>29</v>
      </c>
      <c r="J21" s="20">
        <v>0</v>
      </c>
      <c r="K21" s="18">
        <f>IF(B21&gt;199,K20+1,K20)</f>
        <v>13</v>
      </c>
      <c r="L21" s="18">
        <f>IF(C21&gt;199,L20+1,L20)</f>
        <v>15</v>
      </c>
      <c r="M21" s="18">
        <f>IF(D21&gt;199,M20+1,M20)</f>
        <v>14</v>
      </c>
      <c r="N21" s="18">
        <f>IF(E21&gt;599,N20+1,N20)</f>
        <v>13</v>
      </c>
      <c r="O21" s="18">
        <f>IF(E21&gt;699,O20+1,O20)</f>
        <v>3</v>
      </c>
      <c r="P21" s="18" t="str">
        <f>IF(E21&gt;(F20*3),"Y","N")</f>
        <v>Y</v>
      </c>
    </row>
    <row r="22" spans="1:16" s="21" customFormat="1" ht="12.75">
      <c r="A22" s="16">
        <f>A21+7</f>
        <v>42740</v>
      </c>
      <c r="B22" s="17">
        <v>257</v>
      </c>
      <c r="C22" s="18">
        <v>197</v>
      </c>
      <c r="D22" s="18">
        <v>207</v>
      </c>
      <c r="E22" s="5">
        <f>SUM(B22:D22)</f>
        <v>661</v>
      </c>
      <c r="F22" s="19">
        <f>AVERAGE($B$4:D22)</f>
        <v>216.38888888888889</v>
      </c>
      <c r="G22" s="13">
        <v>7</v>
      </c>
      <c r="H22" s="13">
        <v>0</v>
      </c>
      <c r="I22" s="20">
        <v>29</v>
      </c>
      <c r="J22" s="20">
        <v>0</v>
      </c>
      <c r="K22" s="18">
        <f>IF(B22&gt;199,K21+1,K21)</f>
        <v>14</v>
      </c>
      <c r="L22" s="18">
        <f>IF(C22&gt;199,L21+1,L21)</f>
        <v>15</v>
      </c>
      <c r="M22" s="18">
        <f>IF(D22&gt;199,M21+1,M21)</f>
        <v>15</v>
      </c>
      <c r="N22" s="18">
        <f>IF(E22&gt;599,N21+1,N21)</f>
        <v>14</v>
      </c>
      <c r="O22" s="18">
        <f>IF(E22&gt;699,O21+1,O21)</f>
        <v>3</v>
      </c>
      <c r="P22" s="18" t="str">
        <f>IF(E22&gt;(F21*3),"Y","N")</f>
        <v>Y</v>
      </c>
    </row>
    <row r="23" spans="1:16" s="21" customFormat="1" ht="12.75">
      <c r="A23" s="16">
        <f>A22+7</f>
        <v>42747</v>
      </c>
      <c r="B23" s="17">
        <v>226</v>
      </c>
      <c r="C23" s="18">
        <v>180</v>
      </c>
      <c r="D23" s="18">
        <v>298</v>
      </c>
      <c r="E23" s="5">
        <f>SUM(B23:D23)</f>
        <v>704</v>
      </c>
      <c r="F23" s="19">
        <f>AVERAGE($B$4:D23)</f>
        <v>217.35087719298247</v>
      </c>
      <c r="G23" s="13">
        <v>4</v>
      </c>
      <c r="H23" s="13">
        <v>3</v>
      </c>
      <c r="I23" s="20">
        <v>29</v>
      </c>
      <c r="J23" s="20">
        <v>0</v>
      </c>
      <c r="K23" s="18">
        <f>IF(B23&gt;199,K22+1,K22)</f>
        <v>15</v>
      </c>
      <c r="L23" s="18">
        <f>IF(C23&gt;199,L22+1,L22)</f>
        <v>15</v>
      </c>
      <c r="M23" s="18">
        <f>IF(D23&gt;199,M22+1,M22)</f>
        <v>16</v>
      </c>
      <c r="N23" s="18">
        <f>IF(E23&gt;599,N22+1,N22)</f>
        <v>15</v>
      </c>
      <c r="O23" s="18">
        <f>IF(E23&gt;699,O22+1,O22)</f>
        <v>4</v>
      </c>
      <c r="P23" s="18" t="str">
        <f>IF(E23&gt;(F22*3),"Y","N")</f>
        <v>Y</v>
      </c>
    </row>
    <row r="24" spans="1:16" s="21" customFormat="1" ht="12.75">
      <c r="A24" s="16">
        <f>A23+7</f>
        <v>42754</v>
      </c>
      <c r="B24" s="17">
        <v>246</v>
      </c>
      <c r="C24" s="18">
        <v>245</v>
      </c>
      <c r="D24" s="18">
        <v>200</v>
      </c>
      <c r="E24" s="5">
        <f>SUM(B24:D24)</f>
        <v>691</v>
      </c>
      <c r="F24" s="19">
        <f>AVERAGE($B$4:D24)</f>
        <v>218</v>
      </c>
      <c r="G24" s="13">
        <v>5</v>
      </c>
      <c r="H24" s="13">
        <v>2</v>
      </c>
      <c r="I24" s="20">
        <v>29</v>
      </c>
      <c r="J24" s="20">
        <v>0</v>
      </c>
      <c r="K24" s="18">
        <f>IF(B24&gt;199,K23+1,K23)</f>
        <v>16</v>
      </c>
      <c r="L24" s="18">
        <f>IF(C24&gt;199,L23+1,L23)</f>
        <v>16</v>
      </c>
      <c r="M24" s="18">
        <f>IF(D24&gt;199,M23+1,M23)</f>
        <v>17</v>
      </c>
      <c r="N24" s="18">
        <f>IF(E24&gt;599,N23+1,N23)</f>
        <v>16</v>
      </c>
      <c r="O24" s="18">
        <f>IF(E24&gt;699,O23+1,O23)</f>
        <v>4</v>
      </c>
      <c r="P24" s="18" t="str">
        <f>IF(E24&gt;(F23*3),"Y","N")</f>
        <v>Y</v>
      </c>
    </row>
    <row r="25" spans="1:16" s="21" customFormat="1" ht="12.75">
      <c r="A25" s="16">
        <f>A24+7</f>
        <v>42761</v>
      </c>
      <c r="B25" s="17">
        <v>227</v>
      </c>
      <c r="C25" s="18">
        <v>215</v>
      </c>
      <c r="D25" s="18">
        <v>238</v>
      </c>
      <c r="E25" s="5">
        <f>SUM(B25:D25)</f>
        <v>680</v>
      </c>
      <c r="F25" s="19">
        <f>AVERAGE($B$4:D25)</f>
        <v>218.4126984126984</v>
      </c>
      <c r="G25" s="13">
        <v>2</v>
      </c>
      <c r="H25" s="13">
        <v>5</v>
      </c>
      <c r="I25" s="20">
        <v>29</v>
      </c>
      <c r="J25" s="20">
        <v>0</v>
      </c>
      <c r="K25" s="18">
        <f>IF(B25&gt;199,K24+1,K24)</f>
        <v>17</v>
      </c>
      <c r="L25" s="18">
        <f>IF(C25&gt;199,L24+1,L24)</f>
        <v>17</v>
      </c>
      <c r="M25" s="18">
        <f>IF(D25&gt;199,M24+1,M24)</f>
        <v>18</v>
      </c>
      <c r="N25" s="18">
        <f>IF(E25&gt;599,N24+1,N24)</f>
        <v>17</v>
      </c>
      <c r="O25" s="18">
        <f>IF(E25&gt;699,O24+1,O24)</f>
        <v>4</v>
      </c>
      <c r="P25" s="18" t="str">
        <f>IF(E25&gt;(F24*3),"Y","N")</f>
        <v>Y</v>
      </c>
    </row>
    <row r="26" spans="1:16" s="26" customFormat="1" ht="12.75">
      <c r="A26" s="16">
        <f>A25+7</f>
        <v>42768</v>
      </c>
      <c r="B26" s="22">
        <v>254</v>
      </c>
      <c r="C26" s="23">
        <v>249</v>
      </c>
      <c r="D26" s="23">
        <v>206</v>
      </c>
      <c r="E26" s="5">
        <f>SUM(B26:D26)</f>
        <v>709</v>
      </c>
      <c r="F26" s="24">
        <f>AVERAGE($B$4:D26)</f>
        <v>219.22727272727272</v>
      </c>
      <c r="G26" s="13">
        <v>5</v>
      </c>
      <c r="H26" s="13">
        <v>2</v>
      </c>
      <c r="I26" s="25">
        <v>29</v>
      </c>
      <c r="J26" s="25">
        <v>0</v>
      </c>
      <c r="K26" s="23">
        <f>IF(B26&gt;199,K25+1,K25)</f>
        <v>18</v>
      </c>
      <c r="L26" s="23">
        <f>IF(C26&gt;199,L25+1,L25)</f>
        <v>18</v>
      </c>
      <c r="M26" s="23">
        <f>IF(D26&gt;199,M25+1,M25)</f>
        <v>19</v>
      </c>
      <c r="N26" s="23">
        <f>IF(E26&gt;599,N25+1,N25)</f>
        <v>18</v>
      </c>
      <c r="O26" s="23">
        <f>IF(E26&gt;699,O25+1,O25)</f>
        <v>5</v>
      </c>
      <c r="P26" s="23" t="str">
        <f>IF(E26&gt;(F25*3),"Y","N")</f>
        <v>Y</v>
      </c>
    </row>
    <row r="27" spans="1:16" s="26" customFormat="1" ht="12.75">
      <c r="A27" s="16">
        <f>A26+7</f>
        <v>42775</v>
      </c>
      <c r="B27" s="22">
        <v>205</v>
      </c>
      <c r="C27" s="23">
        <v>232</v>
      </c>
      <c r="D27" s="23">
        <v>208</v>
      </c>
      <c r="E27" s="5">
        <f>SUM(B27:D27)</f>
        <v>645</v>
      </c>
      <c r="F27" s="24">
        <f>AVERAGE($B$4:D27)</f>
        <v>219.04347826086956</v>
      </c>
      <c r="G27" s="13">
        <v>7</v>
      </c>
      <c r="H27" s="13">
        <v>0</v>
      </c>
      <c r="I27" s="25">
        <v>29</v>
      </c>
      <c r="J27" s="25">
        <v>0</v>
      </c>
      <c r="K27" s="23">
        <f>IF(B27&gt;199,K26+1,K26)</f>
        <v>19</v>
      </c>
      <c r="L27" s="23">
        <f>IF(C27&gt;199,L26+1,L26)</f>
        <v>19</v>
      </c>
      <c r="M27" s="23">
        <f>IF(D27&gt;199,M26+1,M26)</f>
        <v>20</v>
      </c>
      <c r="N27" s="23">
        <f>IF(E27&gt;599,N26+1,N26)</f>
        <v>19</v>
      </c>
      <c r="O27" s="23">
        <f>IF(E27&gt;699,O26+1,O26)</f>
        <v>5</v>
      </c>
      <c r="P27" s="23" t="str">
        <f>IF(E27&gt;(F26*3),"Y","N")</f>
        <v>N</v>
      </c>
    </row>
    <row r="28" spans="1:16" s="26" customFormat="1" ht="12.75">
      <c r="A28" s="16">
        <f>A27+7</f>
        <v>42782</v>
      </c>
      <c r="B28" s="22">
        <v>298</v>
      </c>
      <c r="C28" s="23">
        <v>246</v>
      </c>
      <c r="D28" s="23">
        <v>225</v>
      </c>
      <c r="E28" s="5">
        <f>SUM(B28:D28)</f>
        <v>769</v>
      </c>
      <c r="F28" s="24">
        <f>AVERAGE($B$4:D28)</f>
        <v>220.59722222222223</v>
      </c>
      <c r="G28" s="13">
        <v>7</v>
      </c>
      <c r="H28" s="13">
        <v>0</v>
      </c>
      <c r="I28" s="25">
        <v>29</v>
      </c>
      <c r="J28" s="25">
        <v>0</v>
      </c>
      <c r="K28" s="23">
        <f>IF(B28&gt;199,K27+1,K27)</f>
        <v>20</v>
      </c>
      <c r="L28" s="23">
        <f>IF(C28&gt;199,L27+1,L27)</f>
        <v>20</v>
      </c>
      <c r="M28" s="23">
        <f>IF(D28&gt;199,M27+1,M27)</f>
        <v>21</v>
      </c>
      <c r="N28" s="23">
        <f>IF(E28&gt;599,N27+1,N27)</f>
        <v>20</v>
      </c>
      <c r="O28" s="23">
        <f>IF(E28&gt;699,O27+1,O27)</f>
        <v>6</v>
      </c>
      <c r="P28" s="23" t="str">
        <f>IF(E28&gt;(F27*3),"Y","N")</f>
        <v>Y</v>
      </c>
    </row>
    <row r="29" spans="1:16" s="26" customFormat="1" ht="12.75">
      <c r="A29" s="16">
        <f>A28+7</f>
        <v>42789</v>
      </c>
      <c r="B29" s="22">
        <v>222</v>
      </c>
      <c r="C29" s="23">
        <v>247</v>
      </c>
      <c r="D29" s="23">
        <v>212</v>
      </c>
      <c r="E29" s="5">
        <f>SUM(B29:D29)</f>
        <v>681</v>
      </c>
      <c r="F29" s="24">
        <f>AVERAGE($B$4:D29)</f>
        <v>220.85333333333332</v>
      </c>
      <c r="G29" s="13">
        <v>2</v>
      </c>
      <c r="H29" s="13">
        <v>5</v>
      </c>
      <c r="I29" s="25">
        <v>29</v>
      </c>
      <c r="J29" s="25">
        <v>0</v>
      </c>
      <c r="K29" s="23">
        <f>IF(B29&gt;199,K28+1,K28)</f>
        <v>21</v>
      </c>
      <c r="L29" s="23">
        <f>IF(C29&gt;199,L28+1,L28)</f>
        <v>21</v>
      </c>
      <c r="M29" s="23">
        <f>IF(D29&gt;199,M28+1,M28)</f>
        <v>22</v>
      </c>
      <c r="N29" s="23">
        <f>IF(E29&gt;599,N28+1,N28)</f>
        <v>21</v>
      </c>
      <c r="O29" s="23">
        <f>IF(E29&gt;699,O28+1,O28)</f>
        <v>6</v>
      </c>
      <c r="P29" s="23" t="str">
        <f>IF(E29&gt;(F28*3),"Y","N")</f>
        <v>Y</v>
      </c>
    </row>
    <row r="30" spans="1:16" s="26" customFormat="1" ht="12.75">
      <c r="A30" s="16">
        <f>A29+7</f>
        <v>42796</v>
      </c>
      <c r="B30" s="22">
        <v>245</v>
      </c>
      <c r="C30" s="23">
        <v>193</v>
      </c>
      <c r="D30" s="23">
        <v>182</v>
      </c>
      <c r="E30" s="5">
        <f>SUM(B30:D30)</f>
        <v>620</v>
      </c>
      <c r="F30" s="24">
        <f>AVERAGE($B$4:D30)</f>
        <v>220.30769230769232</v>
      </c>
      <c r="G30" s="13">
        <v>5</v>
      </c>
      <c r="H30" s="13">
        <v>2</v>
      </c>
      <c r="I30" s="25">
        <v>29</v>
      </c>
      <c r="J30" s="25">
        <v>0</v>
      </c>
      <c r="K30" s="23">
        <f>IF(B30&gt;199,K29+1,K29)</f>
        <v>22</v>
      </c>
      <c r="L30" s="23">
        <f>IF(C30&gt;199,L29+1,L29)</f>
        <v>21</v>
      </c>
      <c r="M30" s="23">
        <f>IF(D30&gt;199,M29+1,M29)</f>
        <v>22</v>
      </c>
      <c r="N30" s="23">
        <f>IF(E30&gt;599,N29+1,N29)</f>
        <v>22</v>
      </c>
      <c r="O30" s="23">
        <f>IF(E30&gt;699,O29+1,O29)</f>
        <v>6</v>
      </c>
      <c r="P30" s="23" t="str">
        <f>IF(E30&gt;(F29*3),"Y","N")</f>
        <v>N</v>
      </c>
    </row>
    <row r="31" spans="1:16" s="26" customFormat="1" ht="12.75">
      <c r="A31" s="16">
        <f>A30+7</f>
        <v>42803</v>
      </c>
      <c r="B31" s="22">
        <v>270</v>
      </c>
      <c r="C31" s="23">
        <v>239</v>
      </c>
      <c r="D31" s="23">
        <v>258</v>
      </c>
      <c r="E31" s="5">
        <f>SUM(B31:D31)</f>
        <v>767</v>
      </c>
      <c r="F31" s="24">
        <f>AVERAGE($B$4:D31)</f>
        <v>221.6172839506173</v>
      </c>
      <c r="G31" s="13">
        <v>2</v>
      </c>
      <c r="H31" s="13">
        <v>5</v>
      </c>
      <c r="I31" s="25">
        <v>29</v>
      </c>
      <c r="J31" s="25">
        <v>0</v>
      </c>
      <c r="K31" s="23">
        <f>IF(B31&gt;199,K30+1,K30)</f>
        <v>23</v>
      </c>
      <c r="L31" s="23">
        <f>IF(C31&gt;199,L30+1,L30)</f>
        <v>22</v>
      </c>
      <c r="M31" s="23">
        <f>IF(D31&gt;199,M30+1,M30)</f>
        <v>23</v>
      </c>
      <c r="N31" s="23">
        <f>IF(E31&gt;599,N30+1,N30)</f>
        <v>23</v>
      </c>
      <c r="O31" s="23">
        <f>IF(E31&gt;699,O30+1,O30)</f>
        <v>7</v>
      </c>
      <c r="P31" s="23" t="str">
        <f>IF(E31&gt;(F30*3),"Y","N")</f>
        <v>Y</v>
      </c>
    </row>
    <row r="32" spans="1:16" s="26" customFormat="1" ht="12.75">
      <c r="A32" s="16">
        <f>A31+7</f>
        <v>42810</v>
      </c>
      <c r="B32" s="22">
        <v>280</v>
      </c>
      <c r="C32" s="23">
        <v>189</v>
      </c>
      <c r="D32" s="23">
        <v>192</v>
      </c>
      <c r="E32" s="5">
        <f>SUM(B32:D32)</f>
        <v>661</v>
      </c>
      <c r="F32" s="24">
        <f>AVERAGE($B$4:D32)</f>
        <v>221.57142857142858</v>
      </c>
      <c r="G32" s="13">
        <v>0</v>
      </c>
      <c r="H32" s="13">
        <v>7</v>
      </c>
      <c r="I32" s="25">
        <v>29</v>
      </c>
      <c r="J32" s="25">
        <v>0</v>
      </c>
      <c r="K32" s="23">
        <f>IF(B32&gt;199,K31+1,K31)</f>
        <v>24</v>
      </c>
      <c r="L32" s="23">
        <f>IF(C32&gt;199,L31+1,L31)</f>
        <v>22</v>
      </c>
      <c r="M32" s="23">
        <f>IF(D32&gt;199,M31+1,M31)</f>
        <v>23</v>
      </c>
      <c r="N32" s="23">
        <f>IF(E32&gt;599,N31+1,N31)</f>
        <v>24</v>
      </c>
      <c r="O32" s="23">
        <f>IF(E32&gt;699,O31+1,O31)</f>
        <v>7</v>
      </c>
      <c r="P32" s="23" t="str">
        <f>IF(E32&gt;(F31*3),"Y","N")</f>
        <v>N</v>
      </c>
    </row>
    <row r="33" spans="1:16" s="26" customFormat="1" ht="12.75">
      <c r="A33" s="16">
        <f>A32+7</f>
        <v>42817</v>
      </c>
      <c r="B33" s="22">
        <v>214</v>
      </c>
      <c r="C33" s="23">
        <v>258</v>
      </c>
      <c r="D33" s="23">
        <v>226</v>
      </c>
      <c r="E33" s="5">
        <f>SUM(B33:D33)</f>
        <v>698</v>
      </c>
      <c r="F33" s="24">
        <f>AVERAGE($B$4:D33)</f>
        <v>221.95402298850576</v>
      </c>
      <c r="G33" s="13">
        <v>2</v>
      </c>
      <c r="H33" s="13">
        <v>5</v>
      </c>
      <c r="I33" s="25">
        <v>29</v>
      </c>
      <c r="J33" s="25">
        <v>0</v>
      </c>
      <c r="K33" s="23">
        <f>IF(B33&gt;199,K32+1,K32)</f>
        <v>25</v>
      </c>
      <c r="L33" s="23">
        <f>IF(C33&gt;199,L32+1,L32)</f>
        <v>23</v>
      </c>
      <c r="M33" s="23">
        <f>IF(D33&gt;199,M32+1,M32)</f>
        <v>24</v>
      </c>
      <c r="N33" s="23">
        <f>IF(E33&gt;599,N32+1,N32)</f>
        <v>25</v>
      </c>
      <c r="O33" s="23">
        <f>IF(E33&gt;699,O32+1,O32)</f>
        <v>7</v>
      </c>
      <c r="P33" s="23" t="str">
        <f>IF(E33&gt;(F32*3),"Y","N")</f>
        <v>Y</v>
      </c>
    </row>
    <row r="34" spans="1:16" s="26" customFormat="1" ht="12.75">
      <c r="A34" s="16">
        <f>A33+7</f>
        <v>42824</v>
      </c>
      <c r="B34" s="22">
        <v>275</v>
      </c>
      <c r="C34" s="23">
        <v>195</v>
      </c>
      <c r="D34" s="23">
        <v>231</v>
      </c>
      <c r="E34" s="5">
        <f>SUM(B34:D34)</f>
        <v>701</v>
      </c>
      <c r="F34" s="24">
        <f>AVERAGE($B$4:D34)</f>
        <v>222.34444444444443</v>
      </c>
      <c r="G34" s="13">
        <v>5</v>
      </c>
      <c r="H34" s="13">
        <v>2</v>
      </c>
      <c r="I34" s="25">
        <v>29</v>
      </c>
      <c r="J34" s="25">
        <v>0</v>
      </c>
      <c r="K34" s="23">
        <f>IF(B34&gt;199,K33+1,K33)</f>
        <v>26</v>
      </c>
      <c r="L34" s="23">
        <f>IF(C34&gt;199,L33+1,L33)</f>
        <v>23</v>
      </c>
      <c r="M34" s="23">
        <f>IF(D34&gt;199,M33+1,M33)</f>
        <v>25</v>
      </c>
      <c r="N34" s="23">
        <f>IF(E34&gt;599,N33+1,N33)</f>
        <v>26</v>
      </c>
      <c r="O34" s="23">
        <f>IF(E34&gt;699,O33+1,O33)</f>
        <v>8</v>
      </c>
      <c r="P34" s="23" t="str">
        <f>IF(E34&gt;(F33*3),"Y","N")</f>
        <v>Y</v>
      </c>
    </row>
    <row r="35" spans="1:16" s="26" customFormat="1" ht="12.75">
      <c r="A35" s="16">
        <f>A34+7</f>
        <v>42831</v>
      </c>
      <c r="B35" s="22">
        <v>236</v>
      </c>
      <c r="C35" s="23">
        <v>229</v>
      </c>
      <c r="D35" s="23">
        <v>235</v>
      </c>
      <c r="E35" s="5">
        <f>SUM(B35:D35)</f>
        <v>700</v>
      </c>
      <c r="F35" s="24">
        <f>AVERAGE($B$4:D35)</f>
        <v>222.69892473118279</v>
      </c>
      <c r="G35" s="13">
        <v>7</v>
      </c>
      <c r="H35" s="13">
        <v>0</v>
      </c>
      <c r="I35" s="25">
        <v>29</v>
      </c>
      <c r="J35" s="25">
        <v>0</v>
      </c>
      <c r="K35" s="23">
        <f>IF(B35&gt;199,K34+1,K34)</f>
        <v>27</v>
      </c>
      <c r="L35" s="23">
        <f>IF(C35&gt;199,L34+1,L34)</f>
        <v>24</v>
      </c>
      <c r="M35" s="23">
        <f>IF(D35&gt;199,M34+1,M34)</f>
        <v>26</v>
      </c>
      <c r="N35" s="23">
        <f>IF(E35&gt;599,N34+1,N34)</f>
        <v>27</v>
      </c>
      <c r="O35" s="23">
        <f>IF(E35&gt;699,O34+1,O34)</f>
        <v>9</v>
      </c>
      <c r="P35" s="23" t="str">
        <f>IF(E35&gt;(F34*3),"Y","N")</f>
        <v>Y</v>
      </c>
    </row>
    <row r="36" spans="1:16" s="26" customFormat="1" ht="12.75">
      <c r="A36" s="16">
        <f>A35+7</f>
        <v>42838</v>
      </c>
      <c r="B36" s="22">
        <v>300</v>
      </c>
      <c r="C36" s="23">
        <v>233</v>
      </c>
      <c r="D36" s="23">
        <v>213</v>
      </c>
      <c r="E36" s="5">
        <f>SUM(B36:D36)</f>
        <v>746</v>
      </c>
      <c r="F36" s="24">
        <f>AVERAGE($B$4:D36)</f>
        <v>223.51041666666666</v>
      </c>
      <c r="G36" s="13">
        <v>7</v>
      </c>
      <c r="H36" s="13">
        <v>0</v>
      </c>
      <c r="I36" s="25">
        <v>29</v>
      </c>
      <c r="J36" s="25">
        <v>57</v>
      </c>
      <c r="K36" s="23">
        <f>IF(B36&gt;199,K35+1,K35)</f>
        <v>28</v>
      </c>
      <c r="L36" s="23">
        <f>IF(C36&gt;199,L35+1,L35)</f>
        <v>25</v>
      </c>
      <c r="M36" s="23">
        <f>IF(D36&gt;199,M35+1,M35)</f>
        <v>27</v>
      </c>
      <c r="N36" s="23">
        <f>IF(E36&gt;599,N35+1,N35)</f>
        <v>28</v>
      </c>
      <c r="O36" s="23">
        <f>IF(E36&gt;699,O35+1,O35)</f>
        <v>10</v>
      </c>
      <c r="P36" s="23" t="str">
        <f>IF(E36&gt;(F35*3),"Y","N")</f>
        <v>Y</v>
      </c>
    </row>
    <row r="37" spans="1:16" s="26" customFormat="1" ht="12.75">
      <c r="A37" s="16">
        <f>A36+7</f>
        <v>42845</v>
      </c>
      <c r="B37" s="22">
        <v>223</v>
      </c>
      <c r="C37" s="23">
        <v>184</v>
      </c>
      <c r="D37" s="23">
        <v>206</v>
      </c>
      <c r="E37" s="5">
        <f>SUM(B37:D37)</f>
        <v>613</v>
      </c>
      <c r="F37" s="24">
        <f>AVERAGE($B$4:D37)</f>
        <v>222.92929292929293</v>
      </c>
      <c r="G37" s="13">
        <v>2</v>
      </c>
      <c r="H37" s="13">
        <v>5</v>
      </c>
      <c r="I37" s="25">
        <v>29</v>
      </c>
      <c r="J37" s="25">
        <v>0</v>
      </c>
      <c r="K37" s="23">
        <f>IF(B37&gt;199,K36+1,K36)</f>
        <v>29</v>
      </c>
      <c r="L37" s="23">
        <f>IF(C37&gt;199,L36+1,L36)</f>
        <v>25</v>
      </c>
      <c r="M37" s="23">
        <f>IF(D37&gt;199,M36+1,M36)</f>
        <v>28</v>
      </c>
      <c r="N37" s="23">
        <f>IF(E37&gt;599,N36+1,N36)</f>
        <v>29</v>
      </c>
      <c r="O37" s="23">
        <f>IF(E37&gt;699,O36+1,O36)</f>
        <v>10</v>
      </c>
      <c r="P37" s="23" t="str">
        <f>IF(E37&gt;(F36*3),"Y","N")</f>
        <v>N</v>
      </c>
    </row>
    <row r="38" spans="1:16" s="26" customFormat="1" ht="12.75">
      <c r="A38" s="16">
        <f>A37+7</f>
        <v>42852</v>
      </c>
      <c r="B38" s="22">
        <v>238</v>
      </c>
      <c r="C38" s="23">
        <v>254</v>
      </c>
      <c r="D38" s="23">
        <v>180</v>
      </c>
      <c r="E38" s="5">
        <f>SUM(B38:D38)</f>
        <v>672</v>
      </c>
      <c r="F38" s="24">
        <f>AVERAGE($B$4:D38)</f>
        <v>222.9607843137255</v>
      </c>
      <c r="G38" s="13">
        <v>2</v>
      </c>
      <c r="H38" s="13">
        <v>5</v>
      </c>
      <c r="I38" s="25">
        <v>29</v>
      </c>
      <c r="J38" s="25">
        <v>0</v>
      </c>
      <c r="K38" s="23">
        <f>IF(B38&gt;199,K37+1,K37)</f>
        <v>30</v>
      </c>
      <c r="L38" s="23">
        <f>IF(C38&gt;199,L37+1,L37)</f>
        <v>26</v>
      </c>
      <c r="M38" s="23">
        <f>IF(D38&gt;199,M37+1,M37)</f>
        <v>28</v>
      </c>
      <c r="N38" s="23">
        <f>IF(E38&gt;599,N37+1,N37)</f>
        <v>30</v>
      </c>
      <c r="O38" s="23">
        <f>IF(E38&gt;699,O37+1,O37)</f>
        <v>10</v>
      </c>
      <c r="P38" s="23" t="str">
        <f>IF(E38&gt;(F37*3),"Y","N")</f>
        <v>Y</v>
      </c>
    </row>
    <row r="39" spans="1:16" s="26" customFormat="1" ht="12.75">
      <c r="A39" s="16">
        <f>A38+7</f>
        <v>42859</v>
      </c>
      <c r="B39" s="22">
        <v>216</v>
      </c>
      <c r="C39" s="23">
        <v>200</v>
      </c>
      <c r="D39" s="23">
        <v>199</v>
      </c>
      <c r="E39" s="5">
        <f>SUM(B39:D39)</f>
        <v>615</v>
      </c>
      <c r="F39" s="24">
        <f>AVERAGE($B$4:D39)</f>
        <v>222.44761904761904</v>
      </c>
      <c r="G39" s="13">
        <v>3</v>
      </c>
      <c r="H39" s="13">
        <v>0</v>
      </c>
      <c r="I39" s="25">
        <v>29</v>
      </c>
      <c r="J39" s="25">
        <v>594</v>
      </c>
      <c r="K39" s="23">
        <f>IF(B39&gt;199,K38+1,K38)</f>
        <v>31</v>
      </c>
      <c r="L39" s="23">
        <f>IF(C39&gt;199,L38+1,L38)</f>
        <v>27</v>
      </c>
      <c r="M39" s="23">
        <f>IF(D39&gt;199,M38+1,M38)</f>
        <v>28</v>
      </c>
      <c r="N39" s="23">
        <f>IF(E39&gt;599,N38+1,N38)</f>
        <v>31</v>
      </c>
      <c r="O39" s="23">
        <f>IF(E39&gt;699,O38+1,O38)</f>
        <v>10</v>
      </c>
      <c r="P39" s="23" t="str">
        <f>IF(E39&gt;(F38*3),"Y","N")</f>
        <v>N</v>
      </c>
    </row>
    <row r="40" spans="1:16" s="21" customFormat="1" ht="12.75">
      <c r="A40" s="16"/>
      <c r="B40" s="17"/>
      <c r="C40" s="18"/>
      <c r="D40" s="18"/>
      <c r="E40" s="18"/>
      <c r="F40" s="19"/>
      <c r="G40" s="17"/>
      <c r="H40" s="17"/>
      <c r="I40" s="20"/>
      <c r="J40" s="20"/>
      <c r="K40" s="18"/>
      <c r="L40" s="18"/>
      <c r="M40" s="18"/>
      <c r="N40" s="18"/>
      <c r="O40" s="18"/>
      <c r="P40" s="18"/>
    </row>
    <row r="41" spans="1:10" ht="12.75">
      <c r="A41" s="11"/>
      <c r="B41" s="5"/>
      <c r="C41" s="5"/>
      <c r="D41" s="5"/>
      <c r="E41" s="5"/>
      <c r="F41" s="12"/>
      <c r="G41" s="13"/>
      <c r="H41" s="13"/>
      <c r="I41" s="15"/>
      <c r="J41" s="15"/>
    </row>
    <row r="42" spans="1:14" ht="12.75">
      <c r="A42" s="27" t="s">
        <v>17</v>
      </c>
      <c r="B42" s="5">
        <f>SUM(B4:B41)</f>
        <v>8052</v>
      </c>
      <c r="C42" s="5">
        <f>SUM(C4:C41)</f>
        <v>7655</v>
      </c>
      <c r="D42" s="5">
        <f>SUM(D4:D41)</f>
        <v>7650</v>
      </c>
      <c r="E42" s="5">
        <f>SUM(E4:E41)</f>
        <v>23357</v>
      </c>
      <c r="F42" s="12"/>
      <c r="G42" s="13">
        <f>SUM(G4:G14)</f>
        <v>40</v>
      </c>
      <c r="H42" s="13">
        <f>SUM(H4:H14)</f>
        <v>37</v>
      </c>
      <c r="I42" s="15">
        <f>SUM(I4:I41)</f>
        <v>1083</v>
      </c>
      <c r="J42" s="15">
        <f>SUM(J4:J41)</f>
        <v>651</v>
      </c>
      <c r="K42" s="5">
        <f>SUM(K4:K41)</f>
        <v>526</v>
      </c>
      <c r="L42" s="5">
        <f>SUM(L4:L41)</f>
        <v>524</v>
      </c>
      <c r="M42" s="5">
        <f>SUM(M4:M41)</f>
        <v>535</v>
      </c>
      <c r="N42" s="5">
        <f>SUM(N4:N41)</f>
        <v>528</v>
      </c>
    </row>
    <row r="43" spans="1:14" s="2" customFormat="1" ht="12.75">
      <c r="A43" s="28" t="s">
        <v>18</v>
      </c>
      <c r="B43" s="12">
        <f>AVERAGE(B4:B41)</f>
        <v>230.05714285714285</v>
      </c>
      <c r="C43" s="12">
        <f>AVERAGE(C4:C41)</f>
        <v>218.71428571428572</v>
      </c>
      <c r="D43" s="12">
        <f>AVERAGE(D4:D41)</f>
        <v>218.57142857142858</v>
      </c>
      <c r="E43" s="12">
        <f>AVERAGE(E4:E41)</f>
        <v>648.8055555555555</v>
      </c>
      <c r="F43" s="12"/>
      <c r="G43" s="12">
        <f>AVERAGE(G4:G14)</f>
        <v>3.6363636363636362</v>
      </c>
      <c r="H43" s="12">
        <f>AVERAGE(H4:H14)</f>
        <v>3.3636363636363638</v>
      </c>
      <c r="I43" s="29">
        <f>AVERAGE(I4:I41)</f>
        <v>30.083333333333332</v>
      </c>
      <c r="J43" s="29">
        <f>AVERAGE(J4:J41)</f>
        <v>18.083333333333332</v>
      </c>
      <c r="K43" s="12">
        <f>AVERAGE(K4:K41)</f>
        <v>14.61111111111111</v>
      </c>
      <c r="L43" s="12">
        <f>AVERAGE(L4:L41)</f>
        <v>14.555555555555555</v>
      </c>
      <c r="M43" s="12">
        <f>AVERAGE(M4:M41)</f>
        <v>14.86111111111111</v>
      </c>
      <c r="N43" s="12">
        <f>AVERAGE(N4:N41)</f>
        <v>14.666666666666666</v>
      </c>
    </row>
    <row r="44" spans="1:14" ht="12.75">
      <c r="A44" s="27" t="s">
        <v>19</v>
      </c>
      <c r="B44" s="5">
        <f>MAX(B4:B41)</f>
        <v>300</v>
      </c>
      <c r="C44" s="5">
        <f>MAX(C4:C41)</f>
        <v>258</v>
      </c>
      <c r="D44" s="5">
        <f>MAX(D4:D41)</f>
        <v>298</v>
      </c>
      <c r="E44" s="5"/>
      <c r="F44" s="12"/>
      <c r="G44" s="13"/>
      <c r="H44" s="13"/>
      <c r="I44" s="15">
        <f>MAX(I4:I41)</f>
        <v>72</v>
      </c>
      <c r="J44" s="15">
        <f>MAX(J4:J41)</f>
        <v>594</v>
      </c>
      <c r="K44" s="5">
        <f>MAX(K4:K41)</f>
        <v>31</v>
      </c>
      <c r="L44" s="5">
        <f>MAX(L4:L41)</f>
        <v>27</v>
      </c>
      <c r="M44" s="5">
        <f>MAX(M4:M41)</f>
        <v>28</v>
      </c>
      <c r="N44" s="5"/>
    </row>
    <row r="45" spans="1:14" ht="12.75">
      <c r="A45" s="27" t="s">
        <v>20</v>
      </c>
      <c r="B45" s="5">
        <f>MIN(B4:B41)</f>
        <v>153</v>
      </c>
      <c r="C45" s="5">
        <f>MIN(C4:C41)</f>
        <v>180</v>
      </c>
      <c r="D45" s="5">
        <f>MIN(D4:D41)</f>
        <v>149</v>
      </c>
      <c r="E45" s="5"/>
      <c r="F45" s="30"/>
      <c r="G45" s="17">
        <f>SUM(G15:G25)</f>
        <v>50</v>
      </c>
      <c r="H45" s="17">
        <f>SUM(H15:H25)</f>
        <v>27</v>
      </c>
      <c r="I45" s="15">
        <f>MIN(I4:I41)</f>
        <v>0</v>
      </c>
      <c r="J45" s="15">
        <f>MIN(J4:J41)</f>
        <v>0</v>
      </c>
      <c r="K45" s="5">
        <f>MIN(K4:K41)</f>
        <v>1</v>
      </c>
      <c r="L45" s="5">
        <f>MIN(L4:L41)</f>
        <v>1</v>
      </c>
      <c r="M45" s="5">
        <f>MIN(M4:M41)</f>
        <v>0</v>
      </c>
      <c r="N45" s="5"/>
    </row>
    <row r="46" spans="1:14" ht="12.75">
      <c r="A46" s="27" t="s">
        <v>21</v>
      </c>
      <c r="B46" s="5">
        <f>COUNT(B4:B41)</f>
        <v>35</v>
      </c>
      <c r="C46" s="5">
        <f>COUNT(C4:C41)</f>
        <v>35</v>
      </c>
      <c r="D46" s="5">
        <f>COUNT(D4:D41)</f>
        <v>35</v>
      </c>
      <c r="E46" s="5"/>
      <c r="F46" s="12"/>
      <c r="G46" s="19">
        <f>AVERAGE(G15:G25)</f>
        <v>4.545454545454546</v>
      </c>
      <c r="H46" s="19">
        <f>AVERAGE(H15:H25)</f>
        <v>2.4545454545454546</v>
      </c>
      <c r="I46" s="31">
        <f>COUNT(I4:I41)</f>
        <v>36</v>
      </c>
      <c r="J46" s="31">
        <f>COUNT(J4:J41)</f>
        <v>36</v>
      </c>
      <c r="K46" s="5">
        <f>COUNT(K4:K41)</f>
        <v>36</v>
      </c>
      <c r="L46" s="5">
        <f>COUNT(L4:L41)</f>
        <v>36</v>
      </c>
      <c r="M46" s="5">
        <f>COUNT(M4:M41)</f>
        <v>36</v>
      </c>
      <c r="N46" s="5"/>
    </row>
    <row r="47" spans="1:10" ht="12.75">
      <c r="A47" s="11"/>
      <c r="B47" s="5"/>
      <c r="C47" s="5"/>
      <c r="D47" s="5"/>
      <c r="E47" s="5"/>
      <c r="F47" s="12"/>
      <c r="G47" s="13"/>
      <c r="H47" s="13"/>
      <c r="I47" s="15"/>
      <c r="J47" s="15"/>
    </row>
    <row r="48" spans="1:10" ht="12.75">
      <c r="A48" s="11"/>
      <c r="B48" s="5"/>
      <c r="C48" s="5"/>
      <c r="D48" s="5"/>
      <c r="E48" s="5"/>
      <c r="F48" s="12"/>
      <c r="G48" s="32">
        <f>SUM(G26:G41)</f>
        <v>56</v>
      </c>
      <c r="H48" s="32">
        <f>SUM(H26:H41)</f>
        <v>38</v>
      </c>
      <c r="I48" s="15"/>
      <c r="J48" s="15"/>
    </row>
    <row r="49" spans="1:10" ht="12.75">
      <c r="A49" s="11"/>
      <c r="B49" s="5"/>
      <c r="C49" s="5"/>
      <c r="D49" s="5"/>
      <c r="E49" s="5"/>
      <c r="F49" s="12"/>
      <c r="G49" s="33">
        <f>AVERAGE(G26:G41)</f>
        <v>4</v>
      </c>
      <c r="H49" s="33">
        <f>AVERAGE(H26:H41)</f>
        <v>2.7142857142857144</v>
      </c>
      <c r="I49" s="15"/>
      <c r="J49" s="15"/>
    </row>
    <row r="50" spans="1:10" ht="12.75">
      <c r="A50" s="11"/>
      <c r="B50" s="5"/>
      <c r="C50" s="5"/>
      <c r="D50" s="5"/>
      <c r="E50" s="5"/>
      <c r="F50" s="12"/>
      <c r="G50" s="13"/>
      <c r="H50" s="13"/>
      <c r="I50" s="15"/>
      <c r="J50" s="15"/>
    </row>
    <row r="51" spans="1:10" ht="12.75">
      <c r="A51" s="11"/>
      <c r="B51" s="5"/>
      <c r="C51" s="5"/>
      <c r="D51" s="5"/>
      <c r="E51" s="5"/>
      <c r="F51" s="12"/>
      <c r="G51" s="34">
        <f>SUM(G4:G41)</f>
        <v>146</v>
      </c>
      <c r="H51" s="34">
        <f>SUM(H4:H41)</f>
        <v>102</v>
      </c>
      <c r="I51" s="15"/>
      <c r="J51" s="15"/>
    </row>
    <row r="52" spans="1:10" ht="12.75">
      <c r="A52" s="11"/>
      <c r="B52" s="5"/>
      <c r="C52" s="5"/>
      <c r="D52" s="5"/>
      <c r="E52" s="5"/>
      <c r="F52" s="12"/>
      <c r="G52" s="35">
        <f>AVERAGE(G4:G41)</f>
        <v>4.055555555555555</v>
      </c>
      <c r="H52" s="35">
        <f>AVERAGE(H4:H41)</f>
        <v>2.8333333333333335</v>
      </c>
      <c r="I52" s="15"/>
      <c r="J52" s="15"/>
    </row>
    <row r="53" spans="1:10" ht="12.75">
      <c r="A53" s="11"/>
      <c r="B53" s="5"/>
      <c r="C53" s="5"/>
      <c r="D53" s="5"/>
      <c r="E53" s="5"/>
      <c r="F53" s="12"/>
      <c r="G53" s="13"/>
      <c r="H53" s="13"/>
      <c r="I53" s="15"/>
      <c r="J53" s="15"/>
    </row>
    <row r="54" spans="1:10" ht="12.75">
      <c r="A54" s="11"/>
      <c r="B54" s="5"/>
      <c r="C54" s="5"/>
      <c r="D54" s="5"/>
      <c r="E54" s="5"/>
      <c r="F54" s="12"/>
      <c r="G54" s="13"/>
      <c r="H54" s="13"/>
      <c r="I54" s="15"/>
      <c r="J54" s="15"/>
    </row>
    <row r="55" spans="1:10" ht="12.75">
      <c r="A55" s="11"/>
      <c r="B55" s="5"/>
      <c r="C55" s="5"/>
      <c r="D55" s="5"/>
      <c r="E55" s="5"/>
      <c r="F55" s="12"/>
      <c r="G55" s="13"/>
      <c r="H55" s="13"/>
      <c r="I55" s="15"/>
      <c r="J55" s="15"/>
    </row>
    <row r="56" spans="1:10" ht="12.75">
      <c r="A56" s="11"/>
      <c r="B56" s="5"/>
      <c r="C56" s="5"/>
      <c r="D56" s="5"/>
      <c r="E56" s="5"/>
      <c r="F56" s="12"/>
      <c r="G56" s="13"/>
      <c r="H56" s="13"/>
      <c r="I56" s="15"/>
      <c r="J56" s="15"/>
    </row>
    <row r="57" spans="1:10" ht="12.75">
      <c r="A57" s="11"/>
      <c r="B57" s="5"/>
      <c r="C57" s="5"/>
      <c r="D57" s="5"/>
      <c r="E57" s="5"/>
      <c r="F57" s="12"/>
      <c r="G57" s="13"/>
      <c r="H57" s="13"/>
      <c r="I57" s="15"/>
      <c r="J57" s="15"/>
    </row>
    <row r="58" spans="1:10" ht="12.75">
      <c r="A58" s="11"/>
      <c r="B58" s="5"/>
      <c r="C58" s="5"/>
      <c r="D58" s="5"/>
      <c r="E58" s="5"/>
      <c r="F58" s="12"/>
      <c r="G58" s="13"/>
      <c r="H58" s="13"/>
      <c r="I58" s="15"/>
      <c r="J58" s="15"/>
    </row>
    <row r="59" spans="1:10" ht="12.75">
      <c r="A59" s="11"/>
      <c r="B59" s="5"/>
      <c r="C59" s="5"/>
      <c r="D59" s="5"/>
      <c r="E59" s="5"/>
      <c r="F59" s="12"/>
      <c r="G59" s="13"/>
      <c r="H59" s="13"/>
      <c r="I59" s="15"/>
      <c r="J59" s="15"/>
    </row>
    <row r="60" spans="1:10" ht="12.75">
      <c r="A60" s="11"/>
      <c r="B60" s="5"/>
      <c r="C60" s="5"/>
      <c r="D60" s="5"/>
      <c r="E60" s="5"/>
      <c r="F60" s="12"/>
      <c r="G60" s="13"/>
      <c r="H60" s="13"/>
      <c r="I60" s="15"/>
      <c r="J60" s="15"/>
    </row>
    <row r="61" spans="1:10" ht="12.75">
      <c r="A61" s="11"/>
      <c r="B61" s="13"/>
      <c r="C61" s="13"/>
      <c r="D61" s="13"/>
      <c r="E61" s="13"/>
      <c r="F61" s="12"/>
      <c r="G61" s="13"/>
      <c r="H61" s="13"/>
      <c r="I61" s="15"/>
      <c r="J61" s="15"/>
    </row>
    <row r="62" spans="1:10" ht="12.75">
      <c r="A62" s="11"/>
      <c r="B62" s="13"/>
      <c r="C62" s="13"/>
      <c r="D62" s="13"/>
      <c r="E62" s="13"/>
      <c r="F62" s="12"/>
      <c r="G62" s="13"/>
      <c r="H62" s="13"/>
      <c r="I62" s="15"/>
      <c r="J62" s="15"/>
    </row>
    <row r="63" spans="1:10" ht="12.75">
      <c r="A63" s="11"/>
      <c r="B63" s="13"/>
      <c r="C63" s="13"/>
      <c r="D63" s="13"/>
      <c r="E63" s="13"/>
      <c r="F63" s="12"/>
      <c r="G63" s="13"/>
      <c r="H63" s="13"/>
      <c r="I63" s="15"/>
      <c r="J63" s="15"/>
    </row>
    <row r="64" spans="1:10" ht="12.75">
      <c r="A64" s="11"/>
      <c r="B64" s="13"/>
      <c r="C64" s="13"/>
      <c r="D64" s="13"/>
      <c r="E64" s="13"/>
      <c r="F64" s="12"/>
      <c r="G64" s="13"/>
      <c r="H64" s="13"/>
      <c r="I64" s="15"/>
      <c r="J64" s="15"/>
    </row>
    <row r="65" spans="1:10" ht="12.75">
      <c r="A65" s="11"/>
      <c r="B65" s="13"/>
      <c r="C65" s="13"/>
      <c r="D65" s="13"/>
      <c r="E65" s="13"/>
      <c r="F65" s="12"/>
      <c r="G65" s="13"/>
      <c r="H65" s="13"/>
      <c r="I65" s="15"/>
      <c r="J65" s="15"/>
    </row>
    <row r="66" spans="1:10" ht="12.75">
      <c r="A66" s="11"/>
      <c r="B66" s="13"/>
      <c r="C66" s="13"/>
      <c r="D66" s="13"/>
      <c r="E66" s="13"/>
      <c r="F66" s="12"/>
      <c r="G66" s="13"/>
      <c r="H66" s="13"/>
      <c r="I66" s="15"/>
      <c r="J66" s="15"/>
    </row>
    <row r="67" spans="1:10" ht="12.75">
      <c r="A67" s="11"/>
      <c r="B67" s="13"/>
      <c r="C67" s="13"/>
      <c r="D67" s="13"/>
      <c r="E67" s="13"/>
      <c r="F67" s="12"/>
      <c r="G67" s="13"/>
      <c r="H67" s="13"/>
      <c r="I67" s="15"/>
      <c r="J67" s="15"/>
    </row>
    <row r="68" spans="1:10" ht="12.75">
      <c r="A68" s="11"/>
      <c r="B68" s="13"/>
      <c r="C68" s="13"/>
      <c r="D68" s="13"/>
      <c r="E68" s="13"/>
      <c r="F68" s="12"/>
      <c r="G68" s="13"/>
      <c r="H68" s="13"/>
      <c r="I68" s="15"/>
      <c r="J68" s="15"/>
    </row>
    <row r="69" spans="1:10" ht="12.75">
      <c r="A69" s="11"/>
      <c r="B69" s="13"/>
      <c r="C69" s="13"/>
      <c r="D69" s="13"/>
      <c r="E69" s="13"/>
      <c r="F69" s="12"/>
      <c r="G69" s="13"/>
      <c r="H69" s="13"/>
      <c r="I69" s="15"/>
      <c r="J69" s="15"/>
    </row>
    <row r="70" spans="1:10" ht="12.75">
      <c r="A70" s="11"/>
      <c r="B70" s="13"/>
      <c r="C70" s="13"/>
      <c r="D70" s="13"/>
      <c r="E70" s="13"/>
      <c r="F70" s="12"/>
      <c r="G70" s="13"/>
      <c r="H70" s="13"/>
      <c r="I70" s="15"/>
      <c r="J70" s="15"/>
    </row>
    <row r="71" spans="1:10" ht="12.75">
      <c r="A71" s="11"/>
      <c r="B71" s="13"/>
      <c r="C71" s="13"/>
      <c r="D71" s="13"/>
      <c r="E71" s="13"/>
      <c r="F71" s="12"/>
      <c r="G71" s="13"/>
      <c r="H71" s="13"/>
      <c r="I71" s="15"/>
      <c r="J71" s="15"/>
    </row>
    <row r="72" spans="1:10" ht="12.75">
      <c r="A72" s="11"/>
      <c r="B72" s="13"/>
      <c r="C72" s="13"/>
      <c r="D72" s="13"/>
      <c r="E72" s="13"/>
      <c r="F72" s="12"/>
      <c r="G72" s="13"/>
      <c r="H72" s="13"/>
      <c r="I72" s="15"/>
      <c r="J72" s="15"/>
    </row>
    <row r="73" spans="1:10" ht="12.75">
      <c r="A73" s="11"/>
      <c r="B73" s="13"/>
      <c r="C73" s="13"/>
      <c r="D73" s="13"/>
      <c r="E73" s="13"/>
      <c r="F73" s="12"/>
      <c r="G73" s="13"/>
      <c r="H73" s="13"/>
      <c r="I73" s="15"/>
      <c r="J73" s="15"/>
    </row>
    <row r="74" spans="1:10" ht="12.75">
      <c r="A74" s="11"/>
      <c r="B74" s="13"/>
      <c r="C74" s="13"/>
      <c r="D74" s="13"/>
      <c r="E74" s="13"/>
      <c r="F74" s="12"/>
      <c r="G74" s="13"/>
      <c r="H74" s="13"/>
      <c r="I74" s="15"/>
      <c r="J74" s="15"/>
    </row>
    <row r="75" spans="1:10" ht="12.75">
      <c r="A75" s="11"/>
      <c r="B75" s="13"/>
      <c r="C75" s="13"/>
      <c r="D75" s="13"/>
      <c r="E75" s="13"/>
      <c r="F75" s="12"/>
      <c r="G75" s="13"/>
      <c r="H75" s="13"/>
      <c r="I75" s="15"/>
      <c r="J75" s="15"/>
    </row>
    <row r="76" spans="1:10" ht="12.75">
      <c r="A76" s="11"/>
      <c r="B76" s="13"/>
      <c r="C76" s="13"/>
      <c r="D76" s="13"/>
      <c r="E76" s="13"/>
      <c r="F76" s="12"/>
      <c r="G76" s="13"/>
      <c r="H76" s="13"/>
      <c r="I76" s="15"/>
      <c r="J76" s="15"/>
    </row>
    <row r="77" spans="1:10" ht="12.75">
      <c r="A77" s="36"/>
      <c r="B77" s="13"/>
      <c r="C77" s="13"/>
      <c r="D77" s="13"/>
      <c r="E77" s="13"/>
      <c r="F77" s="12"/>
      <c r="G77" s="13"/>
      <c r="H77" s="13"/>
      <c r="I77" s="15"/>
      <c r="J77" s="15"/>
    </row>
    <row r="78" spans="1:10" ht="12.75">
      <c r="A78" s="37"/>
      <c r="B78" s="13"/>
      <c r="C78" s="13"/>
      <c r="D78" s="13"/>
      <c r="E78" s="13"/>
      <c r="F78" s="12"/>
      <c r="G78" s="13"/>
      <c r="H78" s="13"/>
      <c r="I78" s="15"/>
      <c r="J78" s="15"/>
    </row>
    <row r="79" spans="1:10" ht="12.75">
      <c r="A79" s="37"/>
      <c r="B79" s="13"/>
      <c r="C79" s="13"/>
      <c r="D79" s="13"/>
      <c r="E79" s="13"/>
      <c r="F79" s="12"/>
      <c r="G79" s="13"/>
      <c r="H79" s="13"/>
      <c r="I79" s="15"/>
      <c r="J79" s="15"/>
    </row>
    <row r="80" spans="2:10" ht="12.75">
      <c r="B80" s="38"/>
      <c r="C80" s="38"/>
      <c r="D80" s="38"/>
      <c r="E80" s="38"/>
      <c r="F80" s="38"/>
      <c r="G80" s="13"/>
      <c r="H80" s="13"/>
      <c r="I80" s="15"/>
      <c r="J80" s="15"/>
    </row>
    <row r="81" spans="2:10" ht="12.75">
      <c r="B81" s="38"/>
      <c r="C81" s="38"/>
      <c r="D81" s="38"/>
      <c r="E81" s="38"/>
      <c r="F81" s="38"/>
      <c r="G81" s="13"/>
      <c r="H81" s="13"/>
      <c r="I81" s="15"/>
      <c r="J81" s="15"/>
    </row>
    <row r="82" spans="2:10" ht="12.75">
      <c r="B82" s="38"/>
      <c r="C82" s="38"/>
      <c r="D82" s="38"/>
      <c r="E82" s="38"/>
      <c r="F82" s="38"/>
      <c r="G82" s="13"/>
      <c r="H82" s="13"/>
      <c r="I82" s="15"/>
      <c r="J82" s="15"/>
    </row>
    <row r="83" spans="7:10" ht="12.75">
      <c r="G83" s="13"/>
      <c r="H83" s="13"/>
      <c r="I83" s="15"/>
      <c r="J83" s="15"/>
    </row>
    <row r="84" spans="7:10" ht="12.75">
      <c r="G84" s="13"/>
      <c r="H84" s="13"/>
      <c r="I84" s="15"/>
      <c r="J84" s="15"/>
    </row>
    <row r="85" spans="7:10" ht="12.75">
      <c r="G85" s="13"/>
      <c r="H85" s="13"/>
      <c r="I85" s="15"/>
      <c r="J85" s="15"/>
    </row>
    <row r="86" spans="7:10" ht="12.75">
      <c r="G86" s="13"/>
      <c r="H86" s="13"/>
      <c r="I86" s="15"/>
      <c r="J86" s="15"/>
    </row>
    <row r="88" spans="1:6" ht="12.75">
      <c r="A88" s="36"/>
      <c r="B88" s="5"/>
      <c r="C88" s="5"/>
      <c r="D88" s="5"/>
      <c r="E88" s="5"/>
      <c r="F88" s="12"/>
    </row>
    <row r="89" spans="1:6" ht="12.75">
      <c r="A89" s="36"/>
      <c r="B89" s="5"/>
      <c r="C89" s="5"/>
      <c r="D89" s="5"/>
      <c r="E89" s="5"/>
      <c r="F89" s="12"/>
    </row>
    <row r="90" spans="1:6" ht="12.75">
      <c r="A90" s="36"/>
      <c r="B90" s="5"/>
      <c r="C90" s="5"/>
      <c r="D90" s="5"/>
      <c r="E90" s="5"/>
      <c r="F90" s="12"/>
    </row>
    <row r="91" spans="1:6" ht="12.75">
      <c r="A91" s="36"/>
      <c r="B91" s="5"/>
      <c r="C91" s="5"/>
      <c r="D91" s="5"/>
      <c r="E91" s="5"/>
      <c r="F91" s="12"/>
    </row>
    <row r="92" spans="1:6" ht="12.75">
      <c r="A92" s="36"/>
      <c r="B92" s="5"/>
      <c r="C92" s="5"/>
      <c r="D92" s="5"/>
      <c r="E92" s="5"/>
      <c r="F92" s="12"/>
    </row>
    <row r="93" spans="1:6" ht="12.75">
      <c r="A93" s="36"/>
      <c r="B93" s="5"/>
      <c r="C93" s="5"/>
      <c r="D93" s="5"/>
      <c r="E93" s="5"/>
      <c r="F93" s="12"/>
    </row>
    <row r="94" spans="1:6" ht="12.75">
      <c r="A94" s="36"/>
      <c r="B94" s="5"/>
      <c r="C94" s="5"/>
      <c r="D94" s="5"/>
      <c r="E94" s="5"/>
      <c r="F94" s="12"/>
    </row>
    <row r="95" spans="1:6" ht="12.75">
      <c r="A95" s="36"/>
      <c r="B95" s="5"/>
      <c r="C95" s="5"/>
      <c r="D95" s="5"/>
      <c r="E95" s="5"/>
      <c r="F95" s="12"/>
    </row>
    <row r="96" spans="1:6" ht="12.75">
      <c r="A96" s="36"/>
      <c r="B96" s="5"/>
      <c r="C96" s="5"/>
      <c r="D96" s="5"/>
      <c r="E96" s="5"/>
      <c r="F96" s="12"/>
    </row>
    <row r="97" spans="1:6" ht="12.75">
      <c r="A97" s="36"/>
      <c r="B97" s="5"/>
      <c r="C97" s="5"/>
      <c r="D97" s="5"/>
      <c r="E97" s="5"/>
      <c r="F97" s="12"/>
    </row>
    <row r="98" spans="1:6" ht="12.75">
      <c r="A98" s="36"/>
      <c r="B98" s="5"/>
      <c r="C98" s="5"/>
      <c r="D98" s="5"/>
      <c r="E98" s="5"/>
      <c r="F98" s="12"/>
    </row>
    <row r="99" spans="1:6" ht="12.75">
      <c r="A99" s="36"/>
      <c r="B99" s="5"/>
      <c r="C99" s="5"/>
      <c r="D99" s="5"/>
      <c r="E99" s="5"/>
      <c r="F99" s="12"/>
    </row>
    <row r="100" spans="1:6" ht="12.75">
      <c r="A100" s="36"/>
      <c r="B100" s="5"/>
      <c r="C100" s="5"/>
      <c r="D100" s="5"/>
      <c r="E100" s="5"/>
      <c r="F100" s="12"/>
    </row>
    <row r="101" spans="1:6" ht="12.75">
      <c r="A101" s="36"/>
      <c r="B101" s="5"/>
      <c r="C101" s="5"/>
      <c r="D101" s="5"/>
      <c r="E101" s="5"/>
      <c r="F101" s="12"/>
    </row>
    <row r="102" spans="1:6" ht="12.75">
      <c r="A102" s="36"/>
      <c r="B102" s="5"/>
      <c r="C102" s="5"/>
      <c r="D102" s="5"/>
      <c r="E102" s="5"/>
      <c r="F102" s="12"/>
    </row>
    <row r="103" spans="1:6" ht="12.75">
      <c r="A103" s="36"/>
      <c r="B103" s="5"/>
      <c r="C103" s="5"/>
      <c r="D103" s="5"/>
      <c r="E103" s="5"/>
      <c r="F103" s="12"/>
    </row>
    <row r="104" spans="1:6" ht="12.75">
      <c r="A104" s="36"/>
      <c r="B104" s="5"/>
      <c r="C104" s="5"/>
      <c r="D104" s="5"/>
      <c r="E104" s="5"/>
      <c r="F104" s="12"/>
    </row>
    <row r="105" spans="1:6" ht="12.75">
      <c r="A105" s="36"/>
      <c r="B105" s="5"/>
      <c r="C105" s="5"/>
      <c r="D105" s="5"/>
      <c r="E105" s="5"/>
      <c r="F105" s="12"/>
    </row>
    <row r="106" spans="1:6" ht="12.75">
      <c r="A106" s="36"/>
      <c r="B106" s="5"/>
      <c r="C106" s="5"/>
      <c r="D106" s="5"/>
      <c r="E106" s="5"/>
      <c r="F106" s="12"/>
    </row>
    <row r="107" spans="1:6" ht="12.75">
      <c r="A107" s="36"/>
      <c r="B107" s="5"/>
      <c r="C107" s="5"/>
      <c r="D107" s="5"/>
      <c r="E107" s="5"/>
      <c r="F107" s="12"/>
    </row>
    <row r="108" spans="1:6" ht="12.75">
      <c r="A108" s="36"/>
      <c r="B108" s="5"/>
      <c r="C108" s="5"/>
      <c r="D108" s="5"/>
      <c r="E108" s="5"/>
      <c r="F108" s="12"/>
    </row>
    <row r="109" spans="1:6" ht="12.75">
      <c r="A109" s="36"/>
      <c r="B109" s="5"/>
      <c r="C109" s="5"/>
      <c r="D109" s="5"/>
      <c r="E109" s="5"/>
      <c r="F109" s="12"/>
    </row>
    <row r="110" spans="1:6" ht="12.75">
      <c r="A110" s="36"/>
      <c r="B110" s="5"/>
      <c r="C110" s="5"/>
      <c r="D110" s="5"/>
      <c r="E110" s="5"/>
      <c r="F110" s="12"/>
    </row>
    <row r="111" spans="1:6" ht="12.75">
      <c r="A111" s="36"/>
      <c r="B111" s="5"/>
      <c r="C111" s="5"/>
      <c r="D111" s="5"/>
      <c r="E111" s="5"/>
      <c r="F111" s="12"/>
    </row>
    <row r="112" spans="1:6" ht="12.75">
      <c r="A112" s="36"/>
      <c r="B112" s="5"/>
      <c r="C112" s="5"/>
      <c r="D112" s="5"/>
      <c r="E112" s="5"/>
      <c r="F112" s="12"/>
    </row>
    <row r="113" spans="1:6" ht="12.75">
      <c r="A113" s="36"/>
      <c r="B113" s="5"/>
      <c r="C113" s="5"/>
      <c r="D113" s="5"/>
      <c r="E113" s="5"/>
      <c r="F113" s="12"/>
    </row>
    <row r="114" spans="1:6" ht="12.75">
      <c r="A114" s="36"/>
      <c r="B114" s="5"/>
      <c r="C114" s="5"/>
      <c r="D114" s="5"/>
      <c r="E114" s="5"/>
      <c r="F114" s="12"/>
    </row>
    <row r="115" spans="1:6" ht="12.75">
      <c r="A115" s="36"/>
      <c r="B115" s="5"/>
      <c r="C115" s="5"/>
      <c r="D115" s="5"/>
      <c r="E115" s="5"/>
      <c r="F115" s="12"/>
    </row>
    <row r="116" spans="1:6" ht="12.75">
      <c r="A116" s="36"/>
      <c r="B116" s="5"/>
      <c r="C116" s="5"/>
      <c r="D116" s="5"/>
      <c r="E116" s="5"/>
      <c r="F116" s="12"/>
    </row>
    <row r="117" spans="1:6" ht="12.75">
      <c r="A117" s="36"/>
      <c r="B117" s="5"/>
      <c r="C117" s="5"/>
      <c r="D117" s="5"/>
      <c r="E117" s="5"/>
      <c r="F117" s="12"/>
    </row>
    <row r="118" spans="1:6" ht="12.75">
      <c r="A118" s="36"/>
      <c r="B118" s="5"/>
      <c r="C118" s="5"/>
      <c r="D118" s="5"/>
      <c r="E118" s="5"/>
      <c r="F118" s="12"/>
    </row>
    <row r="119" spans="1:6" ht="12.75">
      <c r="A119" s="36"/>
      <c r="B119" s="5"/>
      <c r="C119" s="5"/>
      <c r="D119" s="5"/>
      <c r="E119" s="5"/>
      <c r="F119" s="12"/>
    </row>
    <row r="120" spans="1:6" ht="12.75">
      <c r="A120" s="36"/>
      <c r="B120" s="5"/>
      <c r="C120" s="5"/>
      <c r="D120" s="5"/>
      <c r="E120" s="5"/>
      <c r="F120" s="12"/>
    </row>
    <row r="121" spans="1:6" ht="12.75">
      <c r="A121" s="36"/>
      <c r="B121" s="5"/>
      <c r="C121" s="5"/>
      <c r="D121" s="5"/>
      <c r="E121" s="5"/>
      <c r="F121" s="12"/>
    </row>
    <row r="122" spans="1:6" ht="12.75">
      <c r="A122" s="39"/>
      <c r="B122" s="5"/>
      <c r="C122" s="5"/>
      <c r="D122" s="5"/>
      <c r="E122" s="5"/>
      <c r="F122" s="12"/>
    </row>
    <row r="123" spans="1:6" ht="12.75">
      <c r="A123" s="39"/>
      <c r="B123" s="5"/>
      <c r="C123" s="5"/>
      <c r="D123" s="5"/>
      <c r="E123" s="5"/>
      <c r="F123" s="12"/>
    </row>
    <row r="124" ht="12.75">
      <c r="A124" s="39"/>
    </row>
    <row r="125" ht="12.75">
      <c r="A125" s="39"/>
    </row>
    <row r="126" ht="12.75">
      <c r="A126" s="39"/>
    </row>
    <row r="127" ht="12.75">
      <c r="A127" s="39"/>
    </row>
    <row r="128" ht="12.75">
      <c r="A128" s="39"/>
    </row>
    <row r="129" ht="12.75">
      <c r="A129" s="39"/>
    </row>
    <row r="130" ht="12.75">
      <c r="A130" s="39"/>
    </row>
    <row r="131" ht="12.75">
      <c r="A131" s="39"/>
    </row>
    <row r="132" ht="12.75">
      <c r="A132" s="39"/>
    </row>
    <row r="133" ht="12.75">
      <c r="A133" s="39"/>
    </row>
    <row r="134" ht="12.75">
      <c r="A134" s="39"/>
    </row>
    <row r="135" ht="12.75">
      <c r="A135" s="39"/>
    </row>
    <row r="136" ht="12.75">
      <c r="A136" s="39"/>
    </row>
    <row r="137" ht="12.75">
      <c r="A137" s="39"/>
    </row>
    <row r="138" ht="12.75">
      <c r="A138" s="39"/>
    </row>
    <row r="139" ht="12.75">
      <c r="A139" s="39"/>
    </row>
    <row r="140" ht="12.75">
      <c r="A140" s="39"/>
    </row>
    <row r="141" ht="12.75">
      <c r="A141" s="39"/>
    </row>
    <row r="142" ht="12.75">
      <c r="A142" s="39"/>
    </row>
    <row r="143" ht="12.75">
      <c r="A143" s="39"/>
    </row>
    <row r="144" ht="12.75">
      <c r="A144" s="39"/>
    </row>
    <row r="145" ht="12.75">
      <c r="A145" s="39"/>
    </row>
    <row r="146" ht="12.75">
      <c r="A146" s="39"/>
    </row>
    <row r="147" ht="12.75">
      <c r="A147" s="39"/>
    </row>
    <row r="148" ht="12.75">
      <c r="A148" s="39"/>
    </row>
    <row r="149" ht="12.75">
      <c r="A149" s="39"/>
    </row>
    <row r="150" ht="12.75">
      <c r="A150" s="39"/>
    </row>
    <row r="151" ht="12.75">
      <c r="A151" s="39"/>
    </row>
    <row r="152" ht="12.75">
      <c r="A152" s="39"/>
    </row>
    <row r="153" ht="12.75">
      <c r="A153" s="39"/>
    </row>
    <row r="154" ht="12.75">
      <c r="A154" s="3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 Catalano</cp:lastModifiedBy>
  <dcterms:modified xsi:type="dcterms:W3CDTF">2017-05-06T01:37:57Z</dcterms:modified>
  <cp:category/>
  <cp:version/>
  <cp:contentType/>
  <cp:contentStatus/>
  <cp:revision>119</cp:revision>
</cp:coreProperties>
</file>