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<sst xmlns="http://schemas.openxmlformats.org/spreadsheetml/2006/main" count="25" uniqueCount="25">
  <si>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Date </t>
  </si>
  <si>
    <t>1st</t>
  </si>
  <si>
    <t>2nd</t>
  </si>
  <si>
    <t>3rd</t>
  </si>
  <si>
    <t>Series</t>
  </si>
  <si>
    <t>Avg</t>
  </si>
  <si>
    <t>W</t>
  </si>
  <si>
    <t>L</t>
  </si>
  <si>
    <t>S</t>
  </si>
  <si>
    <t>Paid</t>
  </si>
  <si>
    <t>Won</t>
  </si>
  <si>
    <t>Total</t>
  </si>
  <si>
    <t>Average</t>
  </si>
  <si>
    <t>Highest</t>
  </si>
  <si>
    <t>Lowest</t>
  </si>
  <si>
    <t>Win</t>
  </si>
  <si>
    <t>Lose</t>
  </si>
  <si>
    <t>Count</t>
  </si>
  <si>
    <t>3rd &gt; 200</t>
  </si>
  <si>
    <t>2nd &gt; 200</t>
  </si>
  <si>
    <t>1st &gt; 200</t>
  </si>
  <si>
    <t>Series &gt; 600</t>
  </si>
  <si>
    <t>2002 Summer Bowling League</t>
  </si>
  <si>
    <t>Over Avg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</si>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</sst>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dddd\,\ mmmm\ dd\,\ yyyy"/>
    <numFmt numFmtId="167" formatCode="m/d/yy;@"/>
    <numFmt numFmtId="168" formatCode="mmm\-yyyy"/>
  </numFmts>
  <fonts count="5">
    <font>
      <sz val="10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7" applyAlignment="1">
      <alignment horizontal="center"/>
    </xf>
    <xf numFmtId="44" fontId="0" fillId="0" borderId="0" xfId="17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4" fontId="2" fillId="0" borderId="0" xfId="17" applyFont="1" applyAlignment="1">
      <alignment horizontal="center"/>
    </xf>
    <xf numFmtId="165" fontId="0" fillId="0" borderId="0" xfId="17" applyNumberFormat="1" applyAlignment="1">
      <alignment horizontal="center"/>
    </xf>
    <xf numFmtId="165" fontId="0" fillId="0" borderId="0" xfId="0" applyNumberFormat="1" applyAlignment="1" quotePrefix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center"/>
    </xf>
    <xf numFmtId="167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140625" style="0" bestFit="1" customWidth="1"/>
    <col min="6" max="6" width="9.140625" style="6" customWidth="1"/>
    <col min="12" max="13" width="9.140625" style="5" customWidth="1"/>
    <col min="14" max="14" width="8.7109375" style="0" customWidth="1"/>
    <col min="15" max="15" width="9.57421875" style="0" bestFit="1" customWidth="1"/>
    <col min="17" max="17" width="12.00390625" style="0" bestFit="1" customWidth="1"/>
  </cols>
  <sheetData>
    <row r="1" ht="18">
      <c r="A1" s="1" t="s">
        <v>22</v>
      </c>
    </row>
    <row r="3" spans="1:18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7" t="s">
        <v>5</v>
      </c>
      <c r="G3" s="3" t="s">
        <v>6</v>
      </c>
      <c r="H3" s="3" t="s">
        <v>7</v>
      </c>
      <c r="I3" s="3" t="s">
        <v>8</v>
      </c>
      <c r="J3" s="3" t="s">
        <v>15</v>
      </c>
      <c r="K3" s="3" t="s">
        <v>16</v>
      </c>
      <c r="L3" s="9" t="s">
        <v>9</v>
      </c>
      <c r="M3" s="9" t="s">
        <v>10</v>
      </c>
      <c r="N3" s="3" t="s">
        <v>20</v>
      </c>
      <c r="O3" s="3" t="s">
        <v>19</v>
      </c>
      <c r="P3" s="3" t="s">
        <v>18</v>
      </c>
      <c r="Q3" s="3" t="s">
        <v>21</v>
      </c>
      <c r="R3" s="3" t="s">
        <v>23</v>
      </c>
    </row>
    <row r="4" spans="1:18" ht="12.75">
      <c r="A4" s="17">
        <v>37397</v>
      </c>
      <c r="B4" s="2">
        <v>190</v>
      </c>
      <c r="C4" s="2">
        <v>162</v>
      </c>
      <c r="D4" s="2">
        <v>213</v>
      </c>
      <c r="E4" s="2">
        <f aca="true" t="shared" si="0" ref="E4:E16">SUM(B4:D4)</f>
        <v>565</v>
      </c>
      <c r="F4" s="8">
        <f>AVERAGE($B$4:D4)</f>
        <v>188.33333333333334</v>
      </c>
      <c r="G4" s="2">
        <v>2</v>
      </c>
      <c r="H4" s="2">
        <v>1</v>
      </c>
      <c r="I4" s="2">
        <v>1</v>
      </c>
      <c r="J4" s="2">
        <f aca="true" t="shared" si="1" ref="J4:J16">2*(G4)+I4</f>
        <v>5</v>
      </c>
      <c r="K4" s="2">
        <f aca="true" t="shared" si="2" ref="K4:K16">7-J4</f>
        <v>2</v>
      </c>
      <c r="L4" s="10">
        <v>10</v>
      </c>
      <c r="M4" s="10"/>
      <c r="N4" s="2">
        <f>IF(B4&gt;199,1,0)</f>
        <v>0</v>
      </c>
      <c r="O4" s="2">
        <f>IF(C4&gt;199,1,0)</f>
        <v>0</v>
      </c>
      <c r="P4" s="2">
        <f>IF(D4&gt;199,1,0)</f>
        <v>1</v>
      </c>
      <c r="Q4" s="2">
        <f>IF(E4&gt;600,1,0)</f>
        <v>0</v>
      </c>
      <c r="R4" s="2" t="s">
        <v>24</v>
      </c>
    </row>
    <row r="5" spans="1:18" ht="12.75">
      <c r="A5" s="17">
        <v>37404</v>
      </c>
      <c r="B5" s="2">
        <v>203</v>
      </c>
      <c r="C5" s="2">
        <v>169</v>
      </c>
      <c r="D5" s="2">
        <v>202</v>
      </c>
      <c r="E5" s="2">
        <f t="shared" si="0"/>
        <v>574</v>
      </c>
      <c r="F5" s="8">
        <f>AVERAGE($B$4:D5)</f>
        <v>189.83333333333334</v>
      </c>
      <c r="G5" s="2">
        <v>2</v>
      </c>
      <c r="H5" s="2">
        <v>1</v>
      </c>
      <c r="I5" s="2">
        <v>1</v>
      </c>
      <c r="J5" s="2">
        <f t="shared" si="1"/>
        <v>5</v>
      </c>
      <c r="K5" s="2">
        <f t="shared" si="2"/>
        <v>2</v>
      </c>
      <c r="L5" s="10">
        <v>25</v>
      </c>
      <c r="M5" s="10">
        <v>31</v>
      </c>
      <c r="N5" s="2">
        <f aca="true" t="shared" si="3" ref="N5:P6">IF(B5&gt;199,1+N4,0+N4)</f>
        <v>1</v>
      </c>
      <c r="O5" s="2">
        <f t="shared" si="3"/>
        <v>0</v>
      </c>
      <c r="P5" s="2">
        <f t="shared" si="3"/>
        <v>2</v>
      </c>
      <c r="Q5" s="2">
        <f aca="true" t="shared" si="4" ref="Q5:Q10">IF(E5&gt;600,1+Q4,0+Q4)</f>
        <v>0</v>
      </c>
      <c r="R5" s="2" t="str">
        <f>IF(E5&gt;F4*3,"Y","N")</f>
        <v>Y</v>
      </c>
    </row>
    <row r="6" spans="1:18" ht="12.75">
      <c r="A6" s="17">
        <v>37411</v>
      </c>
      <c r="B6" s="2">
        <v>188</v>
      </c>
      <c r="C6" s="2">
        <v>184</v>
      </c>
      <c r="D6" s="2">
        <v>251</v>
      </c>
      <c r="E6" s="2">
        <f t="shared" si="0"/>
        <v>623</v>
      </c>
      <c r="F6" s="8">
        <f>AVERAGE($B$4:D6)</f>
        <v>195.77777777777777</v>
      </c>
      <c r="G6" s="2">
        <v>2</v>
      </c>
      <c r="H6" s="2">
        <v>1</v>
      </c>
      <c r="I6" s="2">
        <v>1</v>
      </c>
      <c r="J6" s="2">
        <f t="shared" si="1"/>
        <v>5</v>
      </c>
      <c r="K6" s="2">
        <f t="shared" si="2"/>
        <v>2</v>
      </c>
      <c r="L6" s="10">
        <v>23</v>
      </c>
      <c r="M6" s="10">
        <v>10</v>
      </c>
      <c r="N6" s="2">
        <f t="shared" si="3"/>
        <v>1</v>
      </c>
      <c r="O6" s="2">
        <f t="shared" si="3"/>
        <v>0</v>
      </c>
      <c r="P6" s="2">
        <f t="shared" si="3"/>
        <v>3</v>
      </c>
      <c r="Q6" s="2">
        <f t="shared" si="4"/>
        <v>1</v>
      </c>
      <c r="R6" s="2" t="str">
        <f aca="true" t="shared" si="5" ref="R6:R14">IF(E6&gt;F5*3,"Y","N")</f>
        <v>Y</v>
      </c>
    </row>
    <row r="7" spans="1:18" ht="12.75">
      <c r="A7" s="17">
        <v>37418</v>
      </c>
      <c r="B7" s="2">
        <v>191</v>
      </c>
      <c r="C7" s="2">
        <v>244</v>
      </c>
      <c r="D7" s="2">
        <v>201</v>
      </c>
      <c r="E7" s="2">
        <f t="shared" si="0"/>
        <v>636</v>
      </c>
      <c r="F7" s="8">
        <f>AVERAGE($B$4:D7)</f>
        <v>199.83333333333334</v>
      </c>
      <c r="G7" s="2">
        <v>2</v>
      </c>
      <c r="H7" s="2">
        <v>1</v>
      </c>
      <c r="I7" s="2">
        <v>1</v>
      </c>
      <c r="J7" s="2">
        <f t="shared" si="1"/>
        <v>5</v>
      </c>
      <c r="K7" s="2">
        <f t="shared" si="2"/>
        <v>2</v>
      </c>
      <c r="L7" s="10">
        <v>25</v>
      </c>
      <c r="M7" s="10">
        <v>12</v>
      </c>
      <c r="N7" s="2">
        <f aca="true" t="shared" si="6" ref="N7:P8">IF(B7&gt;199,1+N6,0+N6)</f>
        <v>1</v>
      </c>
      <c r="O7" s="2">
        <f t="shared" si="6"/>
        <v>1</v>
      </c>
      <c r="P7" s="2">
        <f t="shared" si="6"/>
        <v>4</v>
      </c>
      <c r="Q7" s="2">
        <f t="shared" si="4"/>
        <v>2</v>
      </c>
      <c r="R7" s="2" t="str">
        <f t="shared" si="5"/>
        <v>Y</v>
      </c>
    </row>
    <row r="8" spans="1:18" ht="12.75">
      <c r="A8" s="17">
        <v>37425</v>
      </c>
      <c r="B8" s="2">
        <v>193</v>
      </c>
      <c r="C8" s="2">
        <v>208</v>
      </c>
      <c r="D8" s="2">
        <v>197</v>
      </c>
      <c r="E8" s="2">
        <f t="shared" si="0"/>
        <v>598</v>
      </c>
      <c r="F8" s="8">
        <f>AVERAGE($B$4:D8)</f>
        <v>199.73333333333332</v>
      </c>
      <c r="G8" s="2">
        <v>2</v>
      </c>
      <c r="H8" s="2">
        <v>1</v>
      </c>
      <c r="I8" s="2">
        <v>0</v>
      </c>
      <c r="J8" s="2">
        <f t="shared" si="1"/>
        <v>4</v>
      </c>
      <c r="K8" s="2">
        <f t="shared" si="2"/>
        <v>3</v>
      </c>
      <c r="L8" s="10">
        <v>25</v>
      </c>
      <c r="M8" s="10">
        <v>15</v>
      </c>
      <c r="N8" s="2">
        <f t="shared" si="6"/>
        <v>1</v>
      </c>
      <c r="O8" s="2">
        <f t="shared" si="6"/>
        <v>2</v>
      </c>
      <c r="P8" s="2">
        <f t="shared" si="6"/>
        <v>4</v>
      </c>
      <c r="Q8" s="2">
        <f t="shared" si="4"/>
        <v>2</v>
      </c>
      <c r="R8" s="2" t="str">
        <f t="shared" si="5"/>
        <v>N</v>
      </c>
    </row>
    <row r="9" spans="1:18" ht="12.75">
      <c r="A9" s="17">
        <v>37432</v>
      </c>
      <c r="B9" s="2">
        <v>214</v>
      </c>
      <c r="C9" s="2">
        <v>173</v>
      </c>
      <c r="D9" s="2">
        <v>219</v>
      </c>
      <c r="E9" s="2">
        <f t="shared" si="0"/>
        <v>606</v>
      </c>
      <c r="F9" s="8">
        <f>AVERAGE($B$4:D9)</f>
        <v>200.11111111111111</v>
      </c>
      <c r="G9" s="2">
        <v>2</v>
      </c>
      <c r="H9" s="2">
        <v>1</v>
      </c>
      <c r="I9" s="2">
        <v>1</v>
      </c>
      <c r="J9" s="2">
        <f t="shared" si="1"/>
        <v>5</v>
      </c>
      <c r="K9" s="2">
        <f t="shared" si="2"/>
        <v>2</v>
      </c>
      <c r="L9" s="10">
        <v>25</v>
      </c>
      <c r="M9" s="10">
        <v>16</v>
      </c>
      <c r="N9" s="2">
        <f aca="true" t="shared" si="7" ref="N9:P10">IF(B9&gt;199,1+N8,0+N8)</f>
        <v>2</v>
      </c>
      <c r="O9" s="2">
        <f t="shared" si="7"/>
        <v>2</v>
      </c>
      <c r="P9" s="2">
        <f t="shared" si="7"/>
        <v>5</v>
      </c>
      <c r="Q9" s="2">
        <f t="shared" si="4"/>
        <v>3</v>
      </c>
      <c r="R9" s="2" t="str">
        <f t="shared" si="5"/>
        <v>Y</v>
      </c>
    </row>
    <row r="10" spans="1:18" ht="12.75">
      <c r="A10" s="17">
        <v>37439</v>
      </c>
      <c r="B10" s="2">
        <v>200</v>
      </c>
      <c r="C10" s="2">
        <v>215</v>
      </c>
      <c r="D10" s="2">
        <v>236</v>
      </c>
      <c r="E10" s="2">
        <f t="shared" si="0"/>
        <v>651</v>
      </c>
      <c r="F10" s="8">
        <f>AVERAGE($B$4:D10)</f>
        <v>202.52380952380952</v>
      </c>
      <c r="G10" s="2">
        <v>2</v>
      </c>
      <c r="H10" s="2">
        <v>1</v>
      </c>
      <c r="I10" s="2">
        <v>1</v>
      </c>
      <c r="J10" s="2">
        <f t="shared" si="1"/>
        <v>5</v>
      </c>
      <c r="K10" s="2">
        <f t="shared" si="2"/>
        <v>2</v>
      </c>
      <c r="L10" s="10">
        <v>25</v>
      </c>
      <c r="M10" s="10">
        <v>24</v>
      </c>
      <c r="N10" s="2">
        <f t="shared" si="7"/>
        <v>3</v>
      </c>
      <c r="O10" s="2">
        <f t="shared" si="7"/>
        <v>3</v>
      </c>
      <c r="P10" s="2">
        <f t="shared" si="7"/>
        <v>6</v>
      </c>
      <c r="Q10" s="2">
        <f t="shared" si="4"/>
        <v>4</v>
      </c>
      <c r="R10" s="2" t="str">
        <f t="shared" si="5"/>
        <v>Y</v>
      </c>
    </row>
    <row r="11" spans="1:18" ht="12.75">
      <c r="A11" s="17">
        <v>37446</v>
      </c>
      <c r="B11" s="2">
        <v>243</v>
      </c>
      <c r="C11" s="2">
        <v>223</v>
      </c>
      <c r="D11" s="2">
        <v>264</v>
      </c>
      <c r="E11" s="2">
        <f t="shared" si="0"/>
        <v>730</v>
      </c>
      <c r="F11" s="8">
        <f>AVERAGE($B$4:D11)</f>
        <v>207.625</v>
      </c>
      <c r="G11" s="2">
        <v>2</v>
      </c>
      <c r="H11" s="2">
        <v>1</v>
      </c>
      <c r="I11" s="2">
        <v>1</v>
      </c>
      <c r="J11" s="2">
        <f t="shared" si="1"/>
        <v>5</v>
      </c>
      <c r="K11" s="2">
        <f t="shared" si="2"/>
        <v>2</v>
      </c>
      <c r="L11" s="10">
        <v>25</v>
      </c>
      <c r="M11" s="10">
        <v>64</v>
      </c>
      <c r="N11" s="2">
        <f aca="true" t="shared" si="8" ref="N11:P12">IF(B11&gt;199,1+N10,0+N10)</f>
        <v>4</v>
      </c>
      <c r="O11" s="2">
        <f t="shared" si="8"/>
        <v>4</v>
      </c>
      <c r="P11" s="2">
        <f t="shared" si="8"/>
        <v>7</v>
      </c>
      <c r="Q11" s="2">
        <f>IF(E11&gt;600,1+Q10,0+Q10)</f>
        <v>5</v>
      </c>
      <c r="R11" s="2" t="str">
        <f t="shared" si="5"/>
        <v>Y</v>
      </c>
    </row>
    <row r="12" spans="1:18" ht="12.75">
      <c r="A12" s="17">
        <v>37453</v>
      </c>
      <c r="B12" s="2">
        <v>164</v>
      </c>
      <c r="C12" s="2">
        <v>181</v>
      </c>
      <c r="D12" s="2">
        <v>244</v>
      </c>
      <c r="E12" s="2">
        <f t="shared" si="0"/>
        <v>589</v>
      </c>
      <c r="F12" s="8">
        <f>AVERAGE($B$4:D12)</f>
        <v>206.37037037037038</v>
      </c>
      <c r="G12" s="2">
        <v>2</v>
      </c>
      <c r="H12" s="2">
        <v>1</v>
      </c>
      <c r="I12" s="2">
        <v>0</v>
      </c>
      <c r="J12" s="2">
        <f t="shared" si="1"/>
        <v>4</v>
      </c>
      <c r="K12" s="2">
        <f t="shared" si="2"/>
        <v>3</v>
      </c>
      <c r="L12" s="10">
        <v>25</v>
      </c>
      <c r="M12" s="10">
        <v>15</v>
      </c>
      <c r="N12" s="2">
        <f t="shared" si="8"/>
        <v>4</v>
      </c>
      <c r="O12" s="2">
        <f t="shared" si="8"/>
        <v>4</v>
      </c>
      <c r="P12" s="2">
        <f t="shared" si="8"/>
        <v>8</v>
      </c>
      <c r="Q12" s="2">
        <f>IF(E12&gt;600,1+Q11,0+Q11)</f>
        <v>5</v>
      </c>
      <c r="R12" s="2" t="str">
        <f t="shared" si="5"/>
        <v>N</v>
      </c>
    </row>
    <row r="13" spans="1:18" ht="12.75">
      <c r="A13" s="17">
        <v>37460</v>
      </c>
      <c r="B13" s="2">
        <v>185</v>
      </c>
      <c r="C13" s="2">
        <v>193</v>
      </c>
      <c r="D13" s="2">
        <v>181</v>
      </c>
      <c r="E13" s="2">
        <f t="shared" si="0"/>
        <v>559</v>
      </c>
      <c r="F13" s="8">
        <f>AVERAGE($B$4:D13)</f>
        <v>204.36666666666667</v>
      </c>
      <c r="G13" s="2">
        <v>0</v>
      </c>
      <c r="H13" s="2">
        <v>3</v>
      </c>
      <c r="I13" s="2">
        <v>0</v>
      </c>
      <c r="J13" s="2">
        <f t="shared" si="1"/>
        <v>0</v>
      </c>
      <c r="K13" s="2">
        <f t="shared" si="2"/>
        <v>7</v>
      </c>
      <c r="L13" s="10">
        <v>25</v>
      </c>
      <c r="M13" s="10">
        <v>0</v>
      </c>
      <c r="N13" s="2">
        <f aca="true" t="shared" si="9" ref="N13:P14">IF(B13&gt;199,1+N12,0+N12)</f>
        <v>4</v>
      </c>
      <c r="O13" s="2">
        <f t="shared" si="9"/>
        <v>4</v>
      </c>
      <c r="P13" s="2">
        <f t="shared" si="9"/>
        <v>8</v>
      </c>
      <c r="Q13" s="2">
        <f>IF(E13&gt;600,1+Q12,0+Q12)</f>
        <v>5</v>
      </c>
      <c r="R13" s="2" t="str">
        <f t="shared" si="5"/>
        <v>N</v>
      </c>
    </row>
    <row r="14" spans="1:18" ht="12.75">
      <c r="A14" s="17">
        <v>37467</v>
      </c>
      <c r="B14" s="2">
        <v>183</v>
      </c>
      <c r="C14" s="2">
        <v>279</v>
      </c>
      <c r="D14" s="2">
        <v>244</v>
      </c>
      <c r="E14" s="2">
        <f t="shared" si="0"/>
        <v>706</v>
      </c>
      <c r="F14" s="8">
        <f>AVERAGE($B$4:D14)</f>
        <v>207.1818181818182</v>
      </c>
      <c r="G14" s="2">
        <v>3</v>
      </c>
      <c r="H14" s="2">
        <v>0</v>
      </c>
      <c r="I14" s="2">
        <v>1</v>
      </c>
      <c r="J14" s="2">
        <f t="shared" si="1"/>
        <v>7</v>
      </c>
      <c r="K14" s="2">
        <f t="shared" si="2"/>
        <v>0</v>
      </c>
      <c r="L14" s="10">
        <v>23</v>
      </c>
      <c r="M14" s="10">
        <v>36</v>
      </c>
      <c r="N14" s="2">
        <f t="shared" si="9"/>
        <v>4</v>
      </c>
      <c r="O14" s="2">
        <f t="shared" si="9"/>
        <v>5</v>
      </c>
      <c r="P14" s="2">
        <f t="shared" si="9"/>
        <v>9</v>
      </c>
      <c r="Q14" s="2">
        <f>IF(E14&gt;600,1+Q13,0+Q13)</f>
        <v>6</v>
      </c>
      <c r="R14" s="2" t="str">
        <f t="shared" si="5"/>
        <v>Y</v>
      </c>
    </row>
    <row r="15" spans="1:18" ht="12.75">
      <c r="A15" s="17">
        <v>37474</v>
      </c>
      <c r="B15" s="2">
        <v>206</v>
      </c>
      <c r="C15" s="2">
        <v>200</v>
      </c>
      <c r="D15" s="2">
        <v>216</v>
      </c>
      <c r="E15" s="2">
        <f t="shared" si="0"/>
        <v>622</v>
      </c>
      <c r="F15" s="8">
        <f>AVERAGE($B$4:D15)</f>
        <v>207.19444444444446</v>
      </c>
      <c r="G15" s="2">
        <v>3</v>
      </c>
      <c r="H15" s="2">
        <v>0</v>
      </c>
      <c r="I15" s="2">
        <v>1</v>
      </c>
      <c r="J15" s="2">
        <f t="shared" si="1"/>
        <v>7</v>
      </c>
      <c r="K15" s="2">
        <f t="shared" si="2"/>
        <v>0</v>
      </c>
      <c r="L15" s="10">
        <v>25</v>
      </c>
      <c r="M15" s="10">
        <v>0</v>
      </c>
      <c r="N15" s="2">
        <f>IF(B15&gt;199,1+N14,0+N14)</f>
        <v>5</v>
      </c>
      <c r="O15" s="2">
        <f>IF(C15&gt;199,1+O14,0+O14)</f>
        <v>6</v>
      </c>
      <c r="P15" s="2">
        <f>IF(D15&gt;199,1+P14,0+P14)</f>
        <v>10</v>
      </c>
      <c r="Q15" s="2">
        <f>IF(E15&gt;600,1+Q14,0+Q14)</f>
        <v>7</v>
      </c>
      <c r="R15" s="2" t="str">
        <f>IF(E15&gt;F14*3,"Y","N")</f>
        <v>Y</v>
      </c>
    </row>
    <row r="16" spans="1:18" ht="12.75">
      <c r="A16" s="17">
        <v>37481</v>
      </c>
      <c r="B16" s="2">
        <v>236</v>
      </c>
      <c r="C16" s="2">
        <v>247</v>
      </c>
      <c r="D16" s="2">
        <v>264</v>
      </c>
      <c r="E16" s="2">
        <f t="shared" si="0"/>
        <v>747</v>
      </c>
      <c r="F16" s="8">
        <f>AVERAGE($B$4:D16)</f>
        <v>210.4102564102564</v>
      </c>
      <c r="G16" s="2">
        <v>3</v>
      </c>
      <c r="H16" s="2">
        <v>0</v>
      </c>
      <c r="I16" s="2">
        <v>1</v>
      </c>
      <c r="J16" s="2">
        <f t="shared" si="1"/>
        <v>7</v>
      </c>
      <c r="K16" s="2">
        <f t="shared" si="2"/>
        <v>0</v>
      </c>
      <c r="L16" s="10">
        <v>15</v>
      </c>
      <c r="M16" s="10">
        <v>154</v>
      </c>
      <c r="N16" s="2">
        <f>IF(B16&gt;199,1+N15,0+N15)</f>
        <v>6</v>
      </c>
      <c r="O16" s="2">
        <f>IF(C16&gt;199,1+O15,0+O15)</f>
        <v>7</v>
      </c>
      <c r="P16" s="2">
        <f>IF(D16&gt;199,1+P15,0+P15)</f>
        <v>11</v>
      </c>
      <c r="Q16" s="2">
        <f>IF(E16&gt;600,1+Q15,0+Q15)</f>
        <v>8</v>
      </c>
      <c r="R16" s="2" t="str">
        <f>IF(E16&gt;F15*3,"Y","N")</f>
        <v>Y</v>
      </c>
    </row>
    <row r="17" spans="1:17" ht="12.75">
      <c r="A17" s="17"/>
      <c r="B17" s="2"/>
      <c r="C17" s="2"/>
      <c r="D17" s="2"/>
      <c r="E17" s="2"/>
      <c r="F17" s="8"/>
      <c r="G17" s="2"/>
      <c r="H17" s="2"/>
      <c r="I17" s="2"/>
      <c r="J17" s="2"/>
      <c r="K17" s="2"/>
      <c r="L17" s="10"/>
      <c r="M17" s="10"/>
      <c r="N17" s="2"/>
      <c r="O17" s="2"/>
      <c r="P17" s="2"/>
      <c r="Q17" s="2"/>
    </row>
    <row r="18" spans="1:17" ht="12.75">
      <c r="A18" s="17"/>
      <c r="B18" s="16"/>
      <c r="C18" s="16"/>
      <c r="D18" s="16"/>
      <c r="E18" s="15"/>
      <c r="F18" s="8"/>
      <c r="G18" s="16"/>
      <c r="H18" s="16"/>
      <c r="I18" s="16"/>
      <c r="J18" s="15"/>
      <c r="K18" s="15"/>
      <c r="L18" s="11"/>
      <c r="M18" s="11"/>
      <c r="N18" s="2"/>
      <c r="O18" s="2"/>
      <c r="P18" s="2"/>
      <c r="Q18" s="2"/>
    </row>
    <row r="19" spans="1:17" ht="12.75">
      <c r="A19" s="14" t="s">
        <v>11</v>
      </c>
      <c r="B19" s="2">
        <f>SUM(B4:B18)</f>
        <v>2596</v>
      </c>
      <c r="C19" s="2">
        <f>SUM(C4:C18)</f>
        <v>2678</v>
      </c>
      <c r="D19" s="2">
        <f>SUM(D4:D18)</f>
        <v>2932</v>
      </c>
      <c r="E19" s="2">
        <f>SUM(E4:E18)</f>
        <v>8206</v>
      </c>
      <c r="F19" s="8"/>
      <c r="G19" s="15">
        <f aca="true" t="shared" si="10" ref="G19:M19">SUM(G4:G18)</f>
        <v>27</v>
      </c>
      <c r="H19" s="15">
        <f t="shared" si="10"/>
        <v>12</v>
      </c>
      <c r="I19" s="15">
        <f t="shared" si="10"/>
        <v>10</v>
      </c>
      <c r="J19" s="15">
        <f t="shared" si="10"/>
        <v>64</v>
      </c>
      <c r="K19" s="15">
        <f t="shared" si="10"/>
        <v>27</v>
      </c>
      <c r="L19" s="10">
        <f t="shared" si="10"/>
        <v>296</v>
      </c>
      <c r="M19" s="10">
        <f t="shared" si="10"/>
        <v>377</v>
      </c>
      <c r="N19" s="2"/>
      <c r="O19" s="2"/>
      <c r="P19" s="2"/>
      <c r="Q19" s="2"/>
    </row>
    <row r="20" spans="1:17" ht="12.75">
      <c r="A20" s="14" t="s">
        <v>12</v>
      </c>
      <c r="B20" s="8">
        <f>AVERAGE(B4:B18)</f>
        <v>199.69230769230768</v>
      </c>
      <c r="C20" s="8">
        <f>AVERAGE(C4:C18)</f>
        <v>206</v>
      </c>
      <c r="D20" s="8">
        <f>AVERAGE(D4:D18)</f>
        <v>225.53846153846155</v>
      </c>
      <c r="E20" s="8">
        <f>AVERAGE(E4:E18)</f>
        <v>631.2307692307693</v>
      </c>
      <c r="F20" s="8"/>
      <c r="G20" s="8">
        <f aca="true" t="shared" si="11" ref="G20:M20">AVERAGE(G4:G18)</f>
        <v>2.076923076923077</v>
      </c>
      <c r="H20" s="8">
        <f t="shared" si="11"/>
        <v>0.9230769230769231</v>
      </c>
      <c r="I20" s="8">
        <f t="shared" si="11"/>
        <v>0.7692307692307693</v>
      </c>
      <c r="J20" s="8">
        <f t="shared" si="11"/>
        <v>4.923076923076923</v>
      </c>
      <c r="K20" s="8">
        <f t="shared" si="11"/>
        <v>2.076923076923077</v>
      </c>
      <c r="L20" s="10">
        <f t="shared" si="11"/>
        <v>22.76923076923077</v>
      </c>
      <c r="M20" s="10">
        <f t="shared" si="11"/>
        <v>31.416666666666668</v>
      </c>
      <c r="N20" s="2"/>
      <c r="O20" s="2"/>
      <c r="P20" s="2"/>
      <c r="Q20" s="2"/>
    </row>
    <row r="21" spans="1:17" ht="12.75">
      <c r="A21" s="14" t="s">
        <v>13</v>
      </c>
      <c r="B21" s="2">
        <f>MAX(B4:B18)</f>
        <v>243</v>
      </c>
      <c r="C21" s="2">
        <f>MAX(C4:C18)</f>
        <v>279</v>
      </c>
      <c r="D21" s="2">
        <f>MAX(D4:D18)</f>
        <v>264</v>
      </c>
      <c r="E21" s="2">
        <f>MAX(E4:E18)</f>
        <v>747</v>
      </c>
      <c r="F21" s="8"/>
      <c r="G21" s="2"/>
      <c r="H21" s="2"/>
      <c r="I21" s="2"/>
      <c r="J21" s="2"/>
      <c r="K21" s="2"/>
      <c r="L21" s="4"/>
      <c r="M21" s="10">
        <f>MAX(M4:M18)</f>
        <v>154</v>
      </c>
      <c r="N21" s="2"/>
      <c r="O21" s="2"/>
      <c r="P21" s="2"/>
      <c r="Q21" s="2"/>
    </row>
    <row r="22" spans="1:17" ht="12.75">
      <c r="A22" s="14" t="s">
        <v>14</v>
      </c>
      <c r="B22" s="2">
        <f>MIN(B4:B18)</f>
        <v>164</v>
      </c>
      <c r="C22" s="2">
        <f>MIN(C4:C18)</f>
        <v>162</v>
      </c>
      <c r="D22" s="2">
        <f>MIN(D4:D18)</f>
        <v>181</v>
      </c>
      <c r="E22" s="2">
        <f>MIN(E4:E18)</f>
        <v>559</v>
      </c>
      <c r="F22" s="8"/>
      <c r="G22" s="2"/>
      <c r="H22" s="2"/>
      <c r="I22" s="2"/>
      <c r="J22" s="2"/>
      <c r="K22" s="2"/>
      <c r="L22" s="4"/>
      <c r="M22" s="4"/>
      <c r="N22" s="2"/>
      <c r="O22" s="2"/>
      <c r="P22" s="2"/>
      <c r="Q22" s="2"/>
    </row>
    <row r="23" spans="1:13" ht="12.75">
      <c r="A23" s="14" t="s">
        <v>17</v>
      </c>
      <c r="B23" s="2">
        <f>COUNT(B4:B18)</f>
        <v>13</v>
      </c>
      <c r="C23" s="2">
        <f>COUNT(C4:C18)</f>
        <v>13</v>
      </c>
      <c r="D23" s="2">
        <f>COUNT(D4:D18)</f>
        <v>13</v>
      </c>
      <c r="E23" s="2"/>
      <c r="F23" s="8"/>
      <c r="G23" s="2"/>
      <c r="H23" s="2"/>
      <c r="I23" s="2"/>
      <c r="J23" s="2"/>
      <c r="K23" s="2"/>
      <c r="L23" s="4"/>
      <c r="M23" s="4"/>
    </row>
    <row r="24" spans="1:13" ht="12.75">
      <c r="A24" s="12"/>
      <c r="B24" s="2"/>
      <c r="C24" s="2"/>
      <c r="D24" s="2"/>
      <c r="E24" s="2"/>
      <c r="F24" s="8"/>
      <c r="G24" s="2"/>
      <c r="H24" s="2"/>
      <c r="I24" s="2"/>
      <c r="J24" s="2"/>
      <c r="K24" s="2"/>
      <c r="L24" s="4"/>
      <c r="M24" s="4"/>
    </row>
    <row r="25" spans="1:13" ht="12.75">
      <c r="A25" s="12"/>
      <c r="B25" s="2"/>
      <c r="C25" s="2"/>
      <c r="D25" s="2"/>
      <c r="E25" s="2"/>
      <c r="F25" s="8"/>
      <c r="G25" s="2"/>
      <c r="H25" s="2"/>
      <c r="I25" s="2"/>
      <c r="J25" s="2"/>
      <c r="K25" s="2"/>
      <c r="L25" s="4"/>
      <c r="M25" s="4"/>
    </row>
    <row r="26" spans="1:13" ht="12.75">
      <c r="A26" s="12"/>
      <c r="B26" s="2"/>
      <c r="C26" s="2"/>
      <c r="D26" s="2"/>
      <c r="E26" s="2"/>
      <c r="F26" s="8"/>
      <c r="G26" s="2"/>
      <c r="H26" s="2"/>
      <c r="I26" s="2"/>
      <c r="J26" s="2"/>
      <c r="K26" s="2"/>
      <c r="L26" s="4"/>
      <c r="M26" s="4"/>
    </row>
    <row r="27" spans="1:13" ht="12.75">
      <c r="A27" s="12"/>
      <c r="B27" s="2"/>
      <c r="C27" s="2"/>
      <c r="D27" s="2"/>
      <c r="E27" s="2"/>
      <c r="F27" s="8"/>
      <c r="G27" s="2"/>
      <c r="H27" s="2"/>
      <c r="I27" s="2"/>
      <c r="J27" s="2"/>
      <c r="K27" s="2"/>
      <c r="L27" s="4"/>
      <c r="M27" s="4"/>
    </row>
    <row r="28" spans="1:13" ht="12.75">
      <c r="A28" s="12"/>
      <c r="B28" s="2"/>
      <c r="C28" s="2"/>
      <c r="D28" s="2"/>
      <c r="E28" s="2"/>
      <c r="F28" s="8"/>
      <c r="G28" s="2"/>
      <c r="H28" s="2"/>
      <c r="I28" s="2"/>
      <c r="J28" s="2"/>
      <c r="K28" s="2"/>
      <c r="L28" s="4"/>
      <c r="M28" s="4"/>
    </row>
    <row r="29" spans="1:13" ht="12.75">
      <c r="A29" s="12"/>
      <c r="B29" s="2"/>
      <c r="C29" s="2"/>
      <c r="D29" s="2"/>
      <c r="E29" s="2"/>
      <c r="F29" s="8"/>
      <c r="G29" s="2"/>
      <c r="H29" s="2"/>
      <c r="I29" s="2"/>
      <c r="J29" s="2"/>
      <c r="K29" s="2"/>
      <c r="L29" s="4"/>
      <c r="M29" s="4"/>
    </row>
    <row r="30" spans="1:13" ht="12.75">
      <c r="A30" s="12"/>
      <c r="B30" s="2"/>
      <c r="C30" s="2"/>
      <c r="D30" s="2"/>
      <c r="E30" s="2"/>
      <c r="F30" s="8"/>
      <c r="G30" s="2"/>
      <c r="H30" s="2"/>
      <c r="I30" s="2"/>
      <c r="J30" s="2"/>
      <c r="K30" s="2"/>
      <c r="L30" s="4"/>
      <c r="M30" s="4"/>
    </row>
    <row r="31" spans="1:13" ht="12.75">
      <c r="A31" s="12"/>
      <c r="B31" s="2"/>
      <c r="C31" s="2"/>
      <c r="D31" s="2"/>
      <c r="E31" s="2"/>
      <c r="F31" s="8"/>
      <c r="G31" s="2"/>
      <c r="H31" s="2"/>
      <c r="I31" s="2"/>
      <c r="J31" s="2"/>
      <c r="K31" s="2"/>
      <c r="L31" s="4"/>
      <c r="M31" s="4"/>
    </row>
    <row r="32" spans="1:13" ht="12.75">
      <c r="A32" s="12"/>
      <c r="B32" s="2"/>
      <c r="C32" s="2"/>
      <c r="D32" s="2"/>
      <c r="E32" s="2"/>
      <c r="F32" s="8"/>
      <c r="G32" s="2"/>
      <c r="H32" s="2"/>
      <c r="I32" s="2"/>
      <c r="J32" s="2"/>
      <c r="K32" s="2"/>
      <c r="L32" s="4"/>
      <c r="M32" s="4"/>
    </row>
    <row r="33" spans="1:13" ht="12.75">
      <c r="A33" s="12"/>
      <c r="B33" s="2"/>
      <c r="C33" s="2"/>
      <c r="D33" s="2"/>
      <c r="E33" s="2"/>
      <c r="F33" s="8"/>
      <c r="G33" s="2"/>
      <c r="H33" s="2"/>
      <c r="I33" s="2"/>
      <c r="J33" s="2"/>
      <c r="K33" s="2"/>
      <c r="L33" s="4"/>
      <c r="M33" s="4"/>
    </row>
    <row r="34" spans="1:13" ht="12.75">
      <c r="A34" s="12"/>
      <c r="B34" s="2"/>
      <c r="C34" s="2"/>
      <c r="D34" s="2"/>
      <c r="E34" s="2"/>
      <c r="F34" s="8"/>
      <c r="G34" s="2"/>
      <c r="H34" s="2"/>
      <c r="I34" s="2"/>
      <c r="J34" s="2"/>
      <c r="K34" s="2"/>
      <c r="L34" s="4"/>
      <c r="M34" s="4"/>
    </row>
    <row r="35" spans="1:13" ht="12.75">
      <c r="A35" s="12"/>
      <c r="B35" s="2"/>
      <c r="C35" s="2"/>
      <c r="D35" s="2"/>
      <c r="E35" s="2"/>
      <c r="F35" s="8"/>
      <c r="G35" s="2"/>
      <c r="H35" s="2"/>
      <c r="I35" s="2"/>
      <c r="J35" s="2"/>
      <c r="K35" s="2"/>
      <c r="L35" s="4"/>
      <c r="M35" s="4"/>
    </row>
    <row r="36" spans="1:13" ht="12.75">
      <c r="A36" s="12"/>
      <c r="B36" s="2"/>
      <c r="C36" s="2"/>
      <c r="D36" s="2"/>
      <c r="E36" s="2"/>
      <c r="F36" s="8"/>
      <c r="G36" s="2"/>
      <c r="H36" s="2"/>
      <c r="I36" s="2"/>
      <c r="J36" s="2"/>
      <c r="K36" s="2"/>
      <c r="L36" s="4"/>
      <c r="M36" s="4"/>
    </row>
    <row r="37" spans="1:13" ht="12.75">
      <c r="A37" s="12"/>
      <c r="B37" s="2"/>
      <c r="C37" s="2"/>
      <c r="D37" s="2"/>
      <c r="E37" s="2"/>
      <c r="F37" s="8"/>
      <c r="G37" s="2"/>
      <c r="H37" s="2"/>
      <c r="I37" s="2"/>
      <c r="J37" s="2"/>
      <c r="K37" s="2"/>
      <c r="L37" s="4"/>
      <c r="M37" s="4"/>
    </row>
    <row r="38" spans="1:13" ht="12.75">
      <c r="A38" s="12"/>
      <c r="B38" s="2"/>
      <c r="C38" s="2"/>
      <c r="D38" s="2"/>
      <c r="E38" s="2"/>
      <c r="F38" s="8"/>
      <c r="G38" s="2"/>
      <c r="H38" s="2"/>
      <c r="I38" s="2"/>
      <c r="J38" s="2"/>
      <c r="K38" s="2"/>
      <c r="L38" s="4"/>
      <c r="M38" s="4"/>
    </row>
    <row r="39" spans="1:13" ht="12.75">
      <c r="A39" s="12"/>
      <c r="B39" s="2"/>
      <c r="C39" s="2"/>
      <c r="D39" s="2"/>
      <c r="E39" s="2"/>
      <c r="F39" s="8"/>
      <c r="G39" s="2"/>
      <c r="H39" s="2"/>
      <c r="I39" s="2"/>
      <c r="J39" s="2"/>
      <c r="K39" s="2"/>
      <c r="L39" s="4"/>
      <c r="M39" s="4"/>
    </row>
    <row r="40" spans="1:13" ht="12.75">
      <c r="A40" s="12"/>
      <c r="B40" s="2"/>
      <c r="C40" s="2"/>
      <c r="D40" s="2"/>
      <c r="E40" s="2"/>
      <c r="F40" s="8"/>
      <c r="G40" s="2"/>
      <c r="H40" s="2"/>
      <c r="I40" s="2"/>
      <c r="J40" s="2"/>
      <c r="K40" s="2"/>
      <c r="L40" s="4"/>
      <c r="M40" s="4"/>
    </row>
    <row r="41" spans="1:13" ht="12.75">
      <c r="A41" s="12"/>
      <c r="B41" s="2"/>
      <c r="C41" s="2"/>
      <c r="D41" s="2"/>
      <c r="E41" s="2"/>
      <c r="F41" s="8"/>
      <c r="G41" s="2"/>
      <c r="H41" s="2"/>
      <c r="I41" s="2"/>
      <c r="J41" s="2"/>
      <c r="K41" s="2"/>
      <c r="L41" s="4"/>
      <c r="M41" s="4"/>
    </row>
    <row r="42" spans="1:13" ht="12.75">
      <c r="A42" s="12"/>
      <c r="B42" s="2"/>
      <c r="C42" s="2"/>
      <c r="D42" s="2"/>
      <c r="E42" s="2"/>
      <c r="F42" s="8"/>
      <c r="G42" s="2"/>
      <c r="H42" s="2"/>
      <c r="I42" s="2"/>
      <c r="J42" s="2"/>
      <c r="K42" s="2"/>
      <c r="L42" s="4"/>
      <c r="M42" s="4"/>
    </row>
    <row r="43" spans="1:13" ht="12.75">
      <c r="A43" s="12"/>
      <c r="B43" s="2"/>
      <c r="C43" s="2"/>
      <c r="D43" s="2"/>
      <c r="E43" s="2"/>
      <c r="F43" s="8"/>
      <c r="G43" s="2"/>
      <c r="H43" s="2"/>
      <c r="I43" s="2"/>
      <c r="J43" s="2"/>
      <c r="K43" s="2"/>
      <c r="L43" s="4"/>
      <c r="M43" s="4"/>
    </row>
    <row r="44" spans="1:13" ht="12.75">
      <c r="A44" s="12"/>
      <c r="B44" s="2"/>
      <c r="C44" s="2"/>
      <c r="D44" s="2"/>
      <c r="E44" s="2"/>
      <c r="F44" s="8"/>
      <c r="G44" s="2"/>
      <c r="H44" s="2"/>
      <c r="I44" s="2"/>
      <c r="J44" s="2"/>
      <c r="K44" s="2"/>
      <c r="L44" s="4"/>
      <c r="M44" s="4"/>
    </row>
    <row r="45" spans="1:13" ht="12.75">
      <c r="A45" s="12"/>
      <c r="B45" s="2"/>
      <c r="C45" s="2"/>
      <c r="D45" s="2"/>
      <c r="E45" s="2"/>
      <c r="F45" s="8"/>
      <c r="G45" s="2"/>
      <c r="H45" s="2"/>
      <c r="I45" s="2"/>
      <c r="J45" s="2"/>
      <c r="K45" s="2"/>
      <c r="L45" s="4"/>
      <c r="M45" s="4"/>
    </row>
    <row r="46" spans="1:13" ht="12.75">
      <c r="A46" s="12"/>
      <c r="B46" s="2"/>
      <c r="C46" s="2"/>
      <c r="D46" s="2"/>
      <c r="E46" s="2"/>
      <c r="F46" s="8"/>
      <c r="G46" s="2"/>
      <c r="H46" s="2"/>
      <c r="I46" s="2"/>
      <c r="J46" s="2"/>
      <c r="K46" s="2"/>
      <c r="L46" s="4"/>
      <c r="M46" s="4"/>
    </row>
    <row r="47" spans="1:13" ht="12.75">
      <c r="A47" s="12"/>
      <c r="B47" s="2"/>
      <c r="C47" s="2"/>
      <c r="D47" s="2"/>
      <c r="E47" s="2"/>
      <c r="F47" s="8"/>
      <c r="G47" s="2"/>
      <c r="H47" s="2"/>
      <c r="I47" s="2"/>
      <c r="J47" s="2"/>
      <c r="K47" s="2"/>
      <c r="L47" s="4"/>
      <c r="M47" s="4"/>
    </row>
    <row r="48" spans="1:13" ht="12.75">
      <c r="A48" s="12"/>
      <c r="B48" s="2"/>
      <c r="C48" s="2"/>
      <c r="D48" s="2"/>
      <c r="E48" s="2"/>
      <c r="F48" s="8"/>
      <c r="G48" s="2"/>
      <c r="H48" s="2"/>
      <c r="I48" s="2"/>
      <c r="J48" s="2"/>
      <c r="K48" s="2"/>
      <c r="L48" s="4"/>
      <c r="M48" s="4"/>
    </row>
    <row r="49" spans="1:13" ht="12.75">
      <c r="A49" s="12"/>
      <c r="B49" s="2"/>
      <c r="C49" s="2"/>
      <c r="D49" s="2"/>
      <c r="E49" s="2"/>
      <c r="F49" s="8"/>
      <c r="G49" s="2"/>
      <c r="H49" s="2"/>
      <c r="I49" s="2"/>
      <c r="J49" s="2"/>
      <c r="K49" s="2"/>
      <c r="L49" s="4"/>
      <c r="M49" s="4"/>
    </row>
    <row r="50" spans="1:13" ht="12.75">
      <c r="A50" s="12"/>
      <c r="B50" s="2"/>
      <c r="C50" s="2"/>
      <c r="D50" s="2"/>
      <c r="E50" s="2"/>
      <c r="F50" s="8"/>
      <c r="G50" s="2"/>
      <c r="H50" s="2"/>
      <c r="I50" s="2"/>
      <c r="J50" s="2"/>
      <c r="K50" s="2"/>
      <c r="L50" s="4"/>
      <c r="M50" s="4"/>
    </row>
    <row r="51" spans="1:13" ht="12.75">
      <c r="A51" s="12"/>
      <c r="B51" s="2"/>
      <c r="C51" s="2"/>
      <c r="D51" s="2"/>
      <c r="E51" s="2"/>
      <c r="F51" s="8"/>
      <c r="G51" s="2"/>
      <c r="H51" s="2"/>
      <c r="I51" s="2"/>
      <c r="J51" s="2"/>
      <c r="K51" s="2"/>
      <c r="L51" s="4"/>
      <c r="M51" s="4"/>
    </row>
    <row r="52" spans="1:13" ht="12.75">
      <c r="A52" s="12"/>
      <c r="B52" s="2"/>
      <c r="C52" s="2"/>
      <c r="D52" s="2"/>
      <c r="E52" s="2"/>
      <c r="F52" s="8"/>
      <c r="G52" s="2"/>
      <c r="H52" s="2"/>
      <c r="I52" s="2"/>
      <c r="J52" s="2"/>
      <c r="K52" s="2"/>
      <c r="L52" s="4"/>
      <c r="M52" s="4"/>
    </row>
    <row r="53" spans="1:13" ht="12.75">
      <c r="A53" s="12"/>
      <c r="B53" s="2"/>
      <c r="C53" s="2"/>
      <c r="D53" s="2"/>
      <c r="E53" s="2"/>
      <c r="F53" s="8"/>
      <c r="G53" s="2"/>
      <c r="H53" s="2"/>
      <c r="I53" s="2"/>
      <c r="J53" s="2"/>
      <c r="K53" s="2"/>
      <c r="L53" s="4"/>
      <c r="M53" s="4"/>
    </row>
    <row r="54" spans="1:13" ht="12.75">
      <c r="A54" s="12"/>
      <c r="B54" s="2"/>
      <c r="C54" s="2"/>
      <c r="D54" s="2"/>
      <c r="E54" s="2"/>
      <c r="F54" s="8"/>
      <c r="G54" s="2"/>
      <c r="H54" s="2"/>
      <c r="I54" s="2"/>
      <c r="J54" s="2"/>
      <c r="K54" s="2"/>
      <c r="L54" s="4"/>
      <c r="M54" s="4"/>
    </row>
    <row r="55" spans="1:13" ht="12.75">
      <c r="A55" s="12"/>
      <c r="B55" s="2"/>
      <c r="C55" s="2"/>
      <c r="D55" s="2"/>
      <c r="E55" s="2"/>
      <c r="F55" s="8"/>
      <c r="G55" s="2"/>
      <c r="H55" s="2"/>
      <c r="I55" s="2"/>
      <c r="J55" s="2"/>
      <c r="K55" s="2"/>
      <c r="L55" s="4"/>
      <c r="M55" s="4"/>
    </row>
    <row r="56" spans="1:13" ht="12.75">
      <c r="A56" s="12"/>
      <c r="B56" s="2"/>
      <c r="C56" s="2"/>
      <c r="D56" s="2"/>
      <c r="E56" s="2"/>
      <c r="F56" s="8"/>
      <c r="G56" s="2"/>
      <c r="H56" s="2"/>
      <c r="I56" s="2"/>
      <c r="J56" s="2"/>
      <c r="K56" s="2"/>
      <c r="L56" s="4"/>
      <c r="M56" s="4"/>
    </row>
    <row r="57" spans="1:13" ht="12.75">
      <c r="A57" s="12"/>
      <c r="B57" s="2"/>
      <c r="C57" s="2"/>
      <c r="D57" s="2"/>
      <c r="E57" s="2"/>
      <c r="F57" s="8"/>
      <c r="G57" s="2"/>
      <c r="H57" s="2"/>
      <c r="I57" s="2"/>
      <c r="J57" s="2"/>
      <c r="K57" s="2"/>
      <c r="L57" s="4"/>
      <c r="M57" s="4"/>
    </row>
    <row r="58" spans="1:13" ht="12.75">
      <c r="A58" s="12"/>
      <c r="B58" s="2"/>
      <c r="C58" s="2"/>
      <c r="D58" s="2"/>
      <c r="E58" s="2"/>
      <c r="F58" s="8"/>
      <c r="G58" s="2"/>
      <c r="H58" s="2"/>
      <c r="I58" s="2"/>
      <c r="J58" s="2"/>
      <c r="K58" s="2"/>
      <c r="L58" s="4"/>
      <c r="M58" s="4"/>
    </row>
    <row r="59" spans="1:13" ht="12.75">
      <c r="A59" s="12"/>
      <c r="B59" s="2"/>
      <c r="C59" s="2"/>
      <c r="D59" s="2"/>
      <c r="E59" s="2"/>
      <c r="F59" s="8"/>
      <c r="G59" s="2"/>
      <c r="H59" s="2"/>
      <c r="I59" s="2"/>
      <c r="J59" s="2"/>
      <c r="K59" s="2"/>
      <c r="L59" s="4"/>
      <c r="M59" s="4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</sheetData>
  <printOptions/>
  <pageMargins left="0.77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Catalano</dc:creator>
  <cp:keywords/>
  <dc:description/>
  <cp:lastModifiedBy>Vince</cp:lastModifiedBy>
  <cp:lastPrinted>2002-02-13T06:17:34Z</cp:lastPrinted>
  <dcterms:created xsi:type="dcterms:W3CDTF">2000-09-06T04:26:14Z</dcterms:created>
  <dcterms:modified xsi:type="dcterms:W3CDTF">2002-08-14T04:10:12Z</dcterms:modified>
  <cp:category/>
  <cp:version/>
  <cp:contentType/>
  <cp:contentStatus/>
</cp:coreProperties>
</file>